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2120" windowHeight="9060" activeTab="1"/>
  </bookViews>
  <sheets>
    <sheet name="Fiche de recueil" sheetId="1" r:id="rId1"/>
    <sheet name="Tableau de recueil" sheetId="2" r:id="rId2"/>
    <sheet name="Poster" sheetId="3" r:id="rId3"/>
    <sheet name="liste ATB" sheetId="4" r:id="rId4"/>
    <sheet name="Feuil1" sheetId="5" r:id="rId5"/>
  </sheets>
  <externalReferences>
    <externalReference r:id="rId8"/>
  </externalReferences>
  <definedNames>
    <definedName name="_xlfn.AGGREGATE" hidden="1">#NAME?</definedName>
    <definedName name="_xlfn.IFERROR" hidden="1">#NAME?</definedName>
    <definedName name="Activité">#REF!</definedName>
    <definedName name="Administration">#REF!</definedName>
    <definedName name="Antibio">#REF!</definedName>
    <definedName name="_xlnm.Print_Titles" localSheetId="0">'Fiche de recueil'!$1:$2</definedName>
    <definedName name="liste1">'liste ATB'!$A$1:$A$248</definedName>
    <definedName name="listeATB">'liste ATB'!$A$3:$A$248</definedName>
    <definedName name="nbcas">'[1]Rapport'!$I$9</definedName>
    <definedName name="nbfiches">'Poster'!$C$11</definedName>
    <definedName name="Service">#REF!</definedName>
    <definedName name="Services">#REF!</definedName>
    <definedName name="servicess">#REF!</definedName>
    <definedName name="_xlnm.Print_Area" localSheetId="2">'Poster'!$A$1:$V$31</definedName>
  </definedNames>
  <calcPr fullCalcOnLoad="1"/>
</workbook>
</file>

<file path=xl/sharedStrings.xml><?xml version="1.0" encoding="utf-8"?>
<sst xmlns="http://schemas.openxmlformats.org/spreadsheetml/2006/main" count="657" uniqueCount="486">
  <si>
    <t>CRITERES</t>
  </si>
  <si>
    <t>OUI</t>
  </si>
  <si>
    <t>NON</t>
  </si>
  <si>
    <t>COMMENTAIRES</t>
  </si>
  <si>
    <t>N°</t>
  </si>
  <si>
    <t>Service :</t>
  </si>
  <si>
    <t xml:space="preserve">Sexe : </t>
  </si>
  <si>
    <t>Poids :</t>
  </si>
  <si>
    <t>PATIENT</t>
  </si>
  <si>
    <t>ANTIBIOTIQUE :</t>
  </si>
  <si>
    <t>Posologie :</t>
  </si>
  <si>
    <t>Voie d'administration:</t>
  </si>
  <si>
    <t xml:space="preserve">Indication du traitement : </t>
  </si>
  <si>
    <t>Non retrouvé</t>
  </si>
  <si>
    <t>curatif</t>
  </si>
  <si>
    <t>probabiliste</t>
  </si>
  <si>
    <t>documenté</t>
  </si>
  <si>
    <t>Réalisation d'un antibiogramme :</t>
  </si>
  <si>
    <t>Avis du référent demandé :</t>
  </si>
  <si>
    <t>Antibiotique(s) associé(s) :</t>
  </si>
  <si>
    <t>OUI, le(s)quel(s) :</t>
  </si>
  <si>
    <t>Antibiogramme retrouvé le jour de l'évaluation :</t>
  </si>
  <si>
    <t>M</t>
  </si>
  <si>
    <t>F</t>
  </si>
  <si>
    <t>Ce traitement antibiotique a-t-il fait l'objet d'une réévaluation à 72 heures suivant la mise en route de l'antibiothérapie ?</t>
  </si>
  <si>
    <t>Si curatif :</t>
  </si>
  <si>
    <t>kg</t>
  </si>
  <si>
    <t>mL/min</t>
  </si>
  <si>
    <t>Clairance de la créatinine :</t>
  </si>
  <si>
    <t>jours</t>
  </si>
  <si>
    <t>prophylactique, à préciser :</t>
  </si>
  <si>
    <t>Service</t>
  </si>
  <si>
    <t>Age du patient :</t>
  </si>
  <si>
    <t>Antibiotique prescrit :</t>
  </si>
  <si>
    <t>Durée de prescription :</t>
  </si>
  <si>
    <t>INFORMATIONS PATIENT</t>
  </si>
  <si>
    <t>ANTIBIOTIQUE</t>
  </si>
  <si>
    <t>Commentaires</t>
  </si>
  <si>
    <t>Sexe</t>
  </si>
  <si>
    <t>Poids</t>
  </si>
  <si>
    <t>Clairance de la créatinine</t>
  </si>
  <si>
    <t>Posologie</t>
  </si>
  <si>
    <t>Voie d'administration</t>
  </si>
  <si>
    <t>Indication du traitement</t>
  </si>
  <si>
    <t>Traitement prophylactique ou curatif</t>
  </si>
  <si>
    <t>Si curatif précisez (probabiliste, documenté)</t>
  </si>
  <si>
    <t>Si prophylactique précisez (prophylaxie chirurgicale, séance de dialyse, chimiothérapie...)</t>
  </si>
  <si>
    <t>Réalisation d'un antibiogramme</t>
  </si>
  <si>
    <t>Avis du référent démandé</t>
  </si>
  <si>
    <t>Antibiotique(s) associé(s)</t>
  </si>
  <si>
    <t>Si oui le(s)quel(s)</t>
  </si>
  <si>
    <r>
      <t>Ce traitement antibiotique a-t-il fait l'objet d'une réévaluation à</t>
    </r>
    <r>
      <rPr>
        <b/>
        <sz val="10"/>
        <color indexed="10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>72 heures</t>
    </r>
    <r>
      <rPr>
        <b/>
        <sz val="10"/>
        <rFont val="Arial"/>
        <family val="2"/>
      </rPr>
      <t xml:space="preserve"> suivant la mise en route de l'antibiothérapie ?</t>
    </r>
  </si>
  <si>
    <r>
      <t xml:space="preserve">Ce traitement antibiotique a-t-il fait l'objet d'une réévaluation à </t>
    </r>
    <r>
      <rPr>
        <b/>
        <u val="single"/>
        <sz val="10"/>
        <color indexed="10"/>
        <rFont val="Arial"/>
        <family val="2"/>
      </rPr>
      <t>1 semaine</t>
    </r>
    <r>
      <rPr>
        <b/>
        <sz val="10"/>
        <rFont val="Arial"/>
        <family val="2"/>
      </rPr>
      <t xml:space="preserve"> suivant la mise en route de l'antibiothérapie ?</t>
    </r>
  </si>
  <si>
    <t>NR : Non retrouvé</t>
  </si>
  <si>
    <t>NA : non applicable</t>
  </si>
  <si>
    <t>Age</t>
  </si>
  <si>
    <t xml:space="preserve">Antibiotique prescrit </t>
  </si>
  <si>
    <t>Durée de prescription</t>
  </si>
  <si>
    <t>DOSSIER N° :</t>
  </si>
  <si>
    <t>Numéro de dossier</t>
  </si>
  <si>
    <t>NA/
NR/
NSP</t>
  </si>
  <si>
    <t>L'indication de l'antibiothérapie est pertinente</t>
  </si>
  <si>
    <t>Le choix de la molécule est pertinente</t>
  </si>
  <si>
    <t>Le choix est en accord avec un référentiel</t>
  </si>
  <si>
    <t>L’antibiothérapie tient compte des résultats microbiologiques (si antibiogramme)</t>
  </si>
  <si>
    <t>La posologie est pertinente</t>
  </si>
  <si>
    <t>La durée est pertinente</t>
  </si>
  <si>
    <t>La voie d'administration est pertinente</t>
  </si>
  <si>
    <t>NSP : Ne sais pas</t>
  </si>
  <si>
    <t>PERTINENCE DE LA PRESCRIPTION</t>
  </si>
  <si>
    <t>FICHE D'EVALUATION DE LA PRESCRIPTION DES ANTIBIOTIQUES</t>
  </si>
  <si>
    <r>
      <t xml:space="preserve">Ce traitement antibiotique a-t-il fait l'objet d'une </t>
    </r>
    <r>
      <rPr>
        <b/>
        <sz val="11"/>
        <color indexed="56"/>
        <rFont val="Arial"/>
        <family val="2"/>
      </rPr>
      <t>réévaluation à 72h</t>
    </r>
    <r>
      <rPr>
        <sz val="11"/>
        <color indexed="56"/>
        <rFont val="Arial"/>
        <family val="2"/>
      </rPr>
      <t xml:space="preserve"> suivant la mise en route de l'antibiothérapie ? </t>
    </r>
  </si>
  <si>
    <r>
      <t xml:space="preserve">Ce traitement antibiotique a-t-il fait l'objet d'une </t>
    </r>
    <r>
      <rPr>
        <b/>
        <sz val="11"/>
        <color indexed="56"/>
        <rFont val="Arial"/>
        <family val="2"/>
      </rPr>
      <t>réévaluation à 1 semaine</t>
    </r>
    <r>
      <rPr>
        <sz val="11"/>
        <color indexed="56"/>
        <rFont val="Arial"/>
        <family val="2"/>
      </rPr>
      <t xml:space="preserve"> suivant la mise en route de l'antibiothérapie ? </t>
    </r>
  </si>
  <si>
    <t>Indication</t>
  </si>
  <si>
    <t>Choix molécule</t>
  </si>
  <si>
    <t>Durée</t>
  </si>
  <si>
    <t>Voie</t>
  </si>
  <si>
    <t>Réévaluation à 72h</t>
  </si>
  <si>
    <t>Réévaluation à 1 semaine</t>
  </si>
  <si>
    <t>cystite simple</t>
  </si>
  <si>
    <t>cystites simples</t>
  </si>
  <si>
    <t>cystite à risque de complication</t>
  </si>
  <si>
    <t>cystites à risque de complication</t>
  </si>
  <si>
    <t>pyélonéphrite simple sans signe de gravité</t>
  </si>
  <si>
    <t>pyélonéphrites simples sans signe de gravité</t>
  </si>
  <si>
    <t>pyélonéphrite à risque de compl. sans signe de gravité</t>
  </si>
  <si>
    <t>pyélonéphrites à risque de compl. sans signe de gravité</t>
  </si>
  <si>
    <t>pyélonéphrite grave</t>
  </si>
  <si>
    <t>pyélonéphrites graves</t>
  </si>
  <si>
    <t>infection urinaire masculine</t>
  </si>
  <si>
    <t>infections urinaires masculines</t>
  </si>
  <si>
    <t>infection urinaire, sans précision</t>
  </si>
  <si>
    <t>infections urinaires, sans précision</t>
  </si>
  <si>
    <t>Poster v1</t>
  </si>
  <si>
    <t>Evaluation de la qualité des prescriptions d’antibiotiques critiques</t>
  </si>
  <si>
    <t>Année 2018</t>
  </si>
  <si>
    <t>Indiquer ici le nom de l'établissement</t>
  </si>
  <si>
    <t>Etablissement :</t>
  </si>
  <si>
    <t>Moyenne</t>
  </si>
  <si>
    <t>Minimum</t>
  </si>
  <si>
    <t>Maximum</t>
  </si>
  <si>
    <t>Hommes</t>
  </si>
  <si>
    <t>Femmes</t>
  </si>
  <si>
    <t>N</t>
  </si>
  <si>
    <t>%</t>
  </si>
  <si>
    <t>Sex-ratio</t>
  </si>
  <si>
    <t>Evaluation</t>
  </si>
  <si>
    <t>Nombre de cas audités</t>
  </si>
  <si>
    <t>Patients : âge</t>
  </si>
  <si>
    <t>Patients : sexe</t>
  </si>
  <si>
    <t>Critère</t>
  </si>
  <si>
    <t>Choix de la molécule pertinent</t>
  </si>
  <si>
    <t>Choix en accord avec un référentiel</t>
  </si>
  <si>
    <t>Posologie pertinente</t>
  </si>
  <si>
    <t>Durée pertinente</t>
  </si>
  <si>
    <t>Voie d'administration pertinente</t>
  </si>
  <si>
    <t>NA/NR</t>
  </si>
  <si>
    <t>NSP</t>
  </si>
  <si>
    <t>cas audités</t>
  </si>
  <si>
    <t>Tient compte des résultats microbio.</t>
  </si>
  <si>
    <t>Indication pertinente</t>
  </si>
  <si>
    <t>Diagramme en barres</t>
  </si>
  <si>
    <t>Tient compte microbio</t>
  </si>
  <si>
    <t>Accord/ référentiel</t>
  </si>
  <si>
    <t>Rééval 72h</t>
  </si>
  <si>
    <t>Rééval 1 semaine</t>
  </si>
  <si>
    <t>Diagramme en radar</t>
  </si>
  <si>
    <t>(liste ENP 2017)</t>
  </si>
  <si>
    <t>mlc</t>
  </si>
  <si>
    <t>atc5</t>
  </si>
  <si>
    <t>ABBOTICINE</t>
  </si>
  <si>
    <t>J01FA01</t>
  </si>
  <si>
    <t>ABELCET</t>
  </si>
  <si>
    <t>J02AA01</t>
  </si>
  <si>
    <t>ACIDE FUSIDIQUE</t>
  </si>
  <si>
    <t>J01XC01</t>
  </si>
  <si>
    <t>ACIDE PIPEMIDIQUE</t>
  </si>
  <si>
    <t>J01MB04</t>
  </si>
  <si>
    <t>ADIAZINE</t>
  </si>
  <si>
    <t>J01EC02</t>
  </si>
  <si>
    <t>ALFATIL</t>
  </si>
  <si>
    <t>J01DC04</t>
  </si>
  <si>
    <t>ALKONATREM</t>
  </si>
  <si>
    <t>J01AA01</t>
  </si>
  <si>
    <t>AMBISOME</t>
  </si>
  <si>
    <t>AMIKACINE</t>
  </si>
  <si>
    <t>J01GB06</t>
  </si>
  <si>
    <t>AMIKLIN</t>
  </si>
  <si>
    <t>AMODEX</t>
  </si>
  <si>
    <t>J01CA04</t>
  </si>
  <si>
    <t>AMOXICILLINE</t>
  </si>
  <si>
    <t>AMOXICILLINE/AC.CLAVULANIQUE</t>
  </si>
  <si>
    <t>J01CR02</t>
  </si>
  <si>
    <t>AMPHOTERICINE B</t>
  </si>
  <si>
    <t>AMPICILLINE</t>
  </si>
  <si>
    <t>J01CA01</t>
  </si>
  <si>
    <t>AMPICILLINE SULBACTAM</t>
  </si>
  <si>
    <t>J01CR01</t>
  </si>
  <si>
    <t>ANCOTIL</t>
  </si>
  <si>
    <t>J02AX01</t>
  </si>
  <si>
    <t>ANIDULAFUNGINE</t>
  </si>
  <si>
    <t>J02AX06</t>
  </si>
  <si>
    <t>ANSATIPINE</t>
  </si>
  <si>
    <t>J04AB04</t>
  </si>
  <si>
    <t>APURONE</t>
  </si>
  <si>
    <t>J01MB07</t>
  </si>
  <si>
    <t>AUGMENTIN</t>
  </si>
  <si>
    <t>AXEPIM</t>
  </si>
  <si>
    <t>J01DE01</t>
  </si>
  <si>
    <t>AZACTAM</t>
  </si>
  <si>
    <t>J01DF01</t>
  </si>
  <si>
    <t>AZADOSE</t>
  </si>
  <si>
    <t>J01FA10</t>
  </si>
  <si>
    <t>AZITHROMYCINE</t>
  </si>
  <si>
    <t>AZTREONAM</t>
  </si>
  <si>
    <t>BACTOX</t>
  </si>
  <si>
    <t>BACTRIM</t>
  </si>
  <si>
    <t>J01EE01</t>
  </si>
  <si>
    <t>BEAGYNE</t>
  </si>
  <si>
    <t>J02AC01</t>
  </si>
  <si>
    <t>BENZATINE/BENZYLPENICILLINE</t>
  </si>
  <si>
    <t>J01CE08</t>
  </si>
  <si>
    <t>BENZYLPENICILLINE</t>
  </si>
  <si>
    <t>J01CE01</t>
  </si>
  <si>
    <t>BRISTAMOX</t>
  </si>
  <si>
    <t>BRISTOPEN</t>
  </si>
  <si>
    <t>J01CF04</t>
  </si>
  <si>
    <t>CANCIDAS</t>
  </si>
  <si>
    <t>J02AX04</t>
  </si>
  <si>
    <t>CASPOFUNGINE</t>
  </si>
  <si>
    <t>CEFACET</t>
  </si>
  <si>
    <t>J01DB01</t>
  </si>
  <si>
    <t>CEFACLOR</t>
  </si>
  <si>
    <t>CEFADROXIL</t>
  </si>
  <si>
    <t>J01DB05</t>
  </si>
  <si>
    <t>CEFALEXINE</t>
  </si>
  <si>
    <t>CEFALOTINE</t>
  </si>
  <si>
    <t>J01DB03</t>
  </si>
  <si>
    <t>CEFAMANDOLE</t>
  </si>
  <si>
    <t>J01DC03</t>
  </si>
  <si>
    <t>CEFAZOLINE</t>
  </si>
  <si>
    <t>J01DB04</t>
  </si>
  <si>
    <t>CEFEPIME</t>
  </si>
  <si>
    <t>CEFIXIME</t>
  </si>
  <si>
    <t>J01DD08</t>
  </si>
  <si>
    <t>CEFOTAXIME</t>
  </si>
  <si>
    <t>J01DD01</t>
  </si>
  <si>
    <t>CEFOTIAM</t>
  </si>
  <si>
    <t>J01DC07</t>
  </si>
  <si>
    <t>CEFOXITINE</t>
  </si>
  <si>
    <t>J01DC01</t>
  </si>
  <si>
    <t>CEFPODOXIME</t>
  </si>
  <si>
    <t>J01DD13</t>
  </si>
  <si>
    <t>CEFRADINE</t>
  </si>
  <si>
    <t>J01BB09</t>
  </si>
  <si>
    <t>CEFTAROLINE</t>
  </si>
  <si>
    <t>J01DI02</t>
  </si>
  <si>
    <t>CEFTAZIDIME</t>
  </si>
  <si>
    <t>J01DD02</t>
  </si>
  <si>
    <t>CEFTAZIDIME-AVIBACTAM</t>
  </si>
  <si>
    <t>J01DD52</t>
  </si>
  <si>
    <t>CEFTOBIPROLE</t>
  </si>
  <si>
    <t>J01DI01</t>
  </si>
  <si>
    <t>CEFTOLOZANE/TAZOBACTAM</t>
  </si>
  <si>
    <t>J01DI54</t>
  </si>
  <si>
    <t>CEFTRIAXONE</t>
  </si>
  <si>
    <t>J01DD04</t>
  </si>
  <si>
    <t>CEFUROXIME</t>
  </si>
  <si>
    <t>J01DC02</t>
  </si>
  <si>
    <t>CIBLOR</t>
  </si>
  <si>
    <t>CIFLOX</t>
  </si>
  <si>
    <t>J01MA02</t>
  </si>
  <si>
    <t>CIPROFLOXACINE</t>
  </si>
  <si>
    <t>CLAFORAN</t>
  </si>
  <si>
    <t>CLAMOXYL</t>
  </si>
  <si>
    <t>CLARAMID</t>
  </si>
  <si>
    <t>J01FA06</t>
  </si>
  <si>
    <t>CLARITHROMYCINE</t>
  </si>
  <si>
    <t>J01FA09</t>
  </si>
  <si>
    <t>CLAVENTIN</t>
  </si>
  <si>
    <t>J01CR03</t>
  </si>
  <si>
    <t>CLINDAMYCINE</t>
  </si>
  <si>
    <t>J01FF01</t>
  </si>
  <si>
    <t>CLOFAZIMINE</t>
  </si>
  <si>
    <t>J04BA01</t>
  </si>
  <si>
    <t>CLOXACILLINE</t>
  </si>
  <si>
    <t>J01CF02</t>
  </si>
  <si>
    <t>COLIMYCINE</t>
  </si>
  <si>
    <t>J01XB01</t>
  </si>
  <si>
    <t>COLISTINE</t>
  </si>
  <si>
    <t>COTRIMOXAZOLE</t>
  </si>
  <si>
    <t>CRESEMBA</t>
  </si>
  <si>
    <t>J02AC05</t>
  </si>
  <si>
    <t>DALACINE</t>
  </si>
  <si>
    <t>DAPTOMYCINE</t>
  </si>
  <si>
    <t>J01XX09</t>
  </si>
  <si>
    <t>DECALOGIFLOX</t>
  </si>
  <si>
    <t>J01MA07</t>
  </si>
  <si>
    <t>DEMECLOCYCLINE</t>
  </si>
  <si>
    <t>DEXAMBUTOL</t>
  </si>
  <si>
    <t>J04AK02</t>
  </si>
  <si>
    <t>DEXEF</t>
  </si>
  <si>
    <t>J01DB09</t>
  </si>
  <si>
    <t>DIFICLIR</t>
  </si>
  <si>
    <t>A07AA12</t>
  </si>
  <si>
    <t>DOXY 100</t>
  </si>
  <si>
    <t>J01AA02</t>
  </si>
  <si>
    <t>DOXY 50</t>
  </si>
  <si>
    <t>DOXYCLINE</t>
  </si>
  <si>
    <t>DOXYCYCLINE</t>
  </si>
  <si>
    <t>DOXYLIS</t>
  </si>
  <si>
    <t>DOXYPALU</t>
  </si>
  <si>
    <t>ECALTA</t>
  </si>
  <si>
    <t>EGERY</t>
  </si>
  <si>
    <t>ENOXACINE</t>
  </si>
  <si>
    <t>J01MA04</t>
  </si>
  <si>
    <t>ENOXOR</t>
  </si>
  <si>
    <t>ERTAPENEM</t>
  </si>
  <si>
    <t>J01DH03</t>
  </si>
  <si>
    <t>ERY</t>
  </si>
  <si>
    <t>ERYTHROCINE</t>
  </si>
  <si>
    <t>ERYTHROGRAM</t>
  </si>
  <si>
    <t>ERYTHROMYCINE</t>
  </si>
  <si>
    <t>ETHAMBUTOL</t>
  </si>
  <si>
    <t>ETHAMBUTOL/ISONIAZIDE</t>
  </si>
  <si>
    <t>J04AM03</t>
  </si>
  <si>
    <t>EUSAPRIM</t>
  </si>
  <si>
    <t>EXTENCILLINE</t>
  </si>
  <si>
    <t>FIDAXOMICINE</t>
  </si>
  <si>
    <t>FLAGYL</t>
  </si>
  <si>
    <t>J01XD01</t>
  </si>
  <si>
    <t>FLUCONAZOLE</t>
  </si>
  <si>
    <t>FLUCYTOSINE</t>
  </si>
  <si>
    <t>FLUMEQUINE</t>
  </si>
  <si>
    <t>FORTUM</t>
  </si>
  <si>
    <t>FORTUMSET</t>
  </si>
  <si>
    <t>FOSFOCINE</t>
  </si>
  <si>
    <t>J01XX01</t>
  </si>
  <si>
    <t>FOSFOMYCINE</t>
  </si>
  <si>
    <t>FUCIDINE</t>
  </si>
  <si>
    <t>FUNGIZONE</t>
  </si>
  <si>
    <t>FURADANTINE</t>
  </si>
  <si>
    <t>J01XE01</t>
  </si>
  <si>
    <t>FURADOINE</t>
  </si>
  <si>
    <t>GENTALLINE</t>
  </si>
  <si>
    <t>J01GB03</t>
  </si>
  <si>
    <t>GENTAMICINE</t>
  </si>
  <si>
    <t>GRANUDOXY</t>
  </si>
  <si>
    <t>GRISEFULINE</t>
  </si>
  <si>
    <t>D01BA01</t>
  </si>
  <si>
    <t>GRISEOFULVINE</t>
  </si>
  <si>
    <t>HAXIFAL</t>
  </si>
  <si>
    <t>IMIPENEME/CILASTATINE</t>
  </si>
  <si>
    <t>J01DH51</t>
  </si>
  <si>
    <t>INVANZ</t>
  </si>
  <si>
    <t>ISAVUCONAZOLE</t>
  </si>
  <si>
    <t>ISONIAZIDE</t>
  </si>
  <si>
    <t>J04AC01</t>
  </si>
  <si>
    <t>ITRACONAZOLE</t>
  </si>
  <si>
    <t>J02AC02</t>
  </si>
  <si>
    <t>IZILOX</t>
  </si>
  <si>
    <t>J01MA14</t>
  </si>
  <si>
    <t>JOSACINE</t>
  </si>
  <si>
    <t>J01FA07</t>
  </si>
  <si>
    <t>JOSAMYCINE</t>
  </si>
  <si>
    <t>KEFORAL</t>
  </si>
  <si>
    <t>KETEK</t>
  </si>
  <si>
    <t>J01FA15</t>
  </si>
  <si>
    <t>LAMISIL</t>
  </si>
  <si>
    <t>D01BA02</t>
  </si>
  <si>
    <t>LAMPRENE</t>
  </si>
  <si>
    <t>LEVOFLOXACINE</t>
  </si>
  <si>
    <t>J01MA12</t>
  </si>
  <si>
    <t>LINCOCINE</t>
  </si>
  <si>
    <t>J01FF02</t>
  </si>
  <si>
    <t>LINCOMYCINE</t>
  </si>
  <si>
    <t>LINEZOLIDE</t>
  </si>
  <si>
    <t>J01XX08</t>
  </si>
  <si>
    <t>LOGIFLOX</t>
  </si>
  <si>
    <t>LOMEFLOXACINE</t>
  </si>
  <si>
    <t>LYMECYCLINE</t>
  </si>
  <si>
    <t>J01AA04</t>
  </si>
  <si>
    <t>MABELIO</t>
  </si>
  <si>
    <t>MERONEM</t>
  </si>
  <si>
    <t>J01DH02</t>
  </si>
  <si>
    <t>MEROPENEM</t>
  </si>
  <si>
    <t>MESTACINE</t>
  </si>
  <si>
    <t>J01AA08</t>
  </si>
  <si>
    <t>METACYCLINE</t>
  </si>
  <si>
    <t>J01AA05</t>
  </si>
  <si>
    <t>METHYLENECYCLINE</t>
  </si>
  <si>
    <t>METRONIDAZOLE</t>
  </si>
  <si>
    <t>METRONIDAZOLE SPIRAMYCINE</t>
  </si>
  <si>
    <t>J01RA04</t>
  </si>
  <si>
    <t>MICAFUNGINE</t>
  </si>
  <si>
    <t>J02AX05</t>
  </si>
  <si>
    <t>MICRODOINE</t>
  </si>
  <si>
    <t>MIDECAMYCINE</t>
  </si>
  <si>
    <t>J01FA03</t>
  </si>
  <si>
    <t>MINOCYCLINE</t>
  </si>
  <si>
    <t>MONOFLOCET</t>
  </si>
  <si>
    <t>J01MA01</t>
  </si>
  <si>
    <t>MONONAXY</t>
  </si>
  <si>
    <t>MONOZECLAR</t>
  </si>
  <si>
    <t>MONURIL</t>
  </si>
  <si>
    <t>MOSIL</t>
  </si>
  <si>
    <t>MOXIFLOXACINE</t>
  </si>
  <si>
    <t>MYAMBUTOL</t>
  </si>
  <si>
    <t>MYCAMINE</t>
  </si>
  <si>
    <t>MYNOCINE</t>
  </si>
  <si>
    <t>NAXY</t>
  </si>
  <si>
    <t>NEBCINE</t>
  </si>
  <si>
    <t>J01GB01</t>
  </si>
  <si>
    <t>NEGABAN</t>
  </si>
  <si>
    <t>J01CA17</t>
  </si>
  <si>
    <t>NITROFURANTOINE</t>
  </si>
  <si>
    <t>NORFLOXACINE</t>
  </si>
  <si>
    <t>J01MA06</t>
  </si>
  <si>
    <t>NOROXINE</t>
  </si>
  <si>
    <t>NOXAFIL</t>
  </si>
  <si>
    <t>J02AC04</t>
  </si>
  <si>
    <t>OFLOCET</t>
  </si>
  <si>
    <t>OFLOXACINE</t>
  </si>
  <si>
    <t>ORACEFAL</t>
  </si>
  <si>
    <t>ORACILLINE</t>
  </si>
  <si>
    <t>J01CE02</t>
  </si>
  <si>
    <t>ORBENINE</t>
  </si>
  <si>
    <t>ORELOX</t>
  </si>
  <si>
    <t>ORNIDAZOLE</t>
  </si>
  <si>
    <t>J01XD03</t>
  </si>
  <si>
    <t>OROKEN</t>
  </si>
  <si>
    <t>OXACILLINE</t>
  </si>
  <si>
    <t>PEDIAZOLE</t>
  </si>
  <si>
    <t>J01RA02</t>
  </si>
  <si>
    <t>PEFLACINE</t>
  </si>
  <si>
    <t>J01MA03</t>
  </si>
  <si>
    <t>PEFLOXACINE</t>
  </si>
  <si>
    <t>PENICILLINE G/BENZYLPENICILLINE</t>
  </si>
  <si>
    <t>PHENOXYMETHYLPENICILLINE</t>
  </si>
  <si>
    <t>PHYSIOMYCINE</t>
  </si>
  <si>
    <t>PIPERACILLINE</t>
  </si>
  <si>
    <t>J01CA12</t>
  </si>
  <si>
    <t>PIPERACILLINE/TAZOBACTAM</t>
  </si>
  <si>
    <t>J01CR05</t>
  </si>
  <si>
    <t>PIPRAM</t>
  </si>
  <si>
    <t>PIRILENE</t>
  </si>
  <si>
    <t>J04AK01</t>
  </si>
  <si>
    <t>PIVMECILLINAM</t>
  </si>
  <si>
    <t>J01CA08</t>
  </si>
  <si>
    <t>POSACONAZOLE</t>
  </si>
  <si>
    <t>PRISTINAMYCINE</t>
  </si>
  <si>
    <t>J01FG01</t>
  </si>
  <si>
    <t>PYOSTACINE</t>
  </si>
  <si>
    <t>PYRAZINAMIDE</t>
  </si>
  <si>
    <t>RIFABUTINE</t>
  </si>
  <si>
    <t>RIFADINE</t>
  </si>
  <si>
    <t>J04AB02</t>
  </si>
  <si>
    <t>RIFAMPICINE</t>
  </si>
  <si>
    <t>RIFAMPICINE/ISONIAZIDE</t>
  </si>
  <si>
    <t>J04AM02</t>
  </si>
  <si>
    <t>RIFAMPICINE/ISONIAZIDE/PYRAZINAMIDE</t>
  </si>
  <si>
    <t>J04AM05</t>
  </si>
  <si>
    <t>RIFATER</t>
  </si>
  <si>
    <t>RIFINAH</t>
  </si>
  <si>
    <t>RIMACTAN</t>
  </si>
  <si>
    <t>RIMIFON</t>
  </si>
  <si>
    <t>ROCEPHINE</t>
  </si>
  <si>
    <t>ROVAMYCINE</t>
  </si>
  <si>
    <t>J01FA02</t>
  </si>
  <si>
    <t>ROXITHROMYCINE</t>
  </si>
  <si>
    <t>RULID</t>
  </si>
  <si>
    <t>SELEXID</t>
  </si>
  <si>
    <t>SIVEXTRO</t>
  </si>
  <si>
    <t>J01XX11</t>
  </si>
  <si>
    <t>SPANOR</t>
  </si>
  <si>
    <t>SPIRAMYCINE</t>
  </si>
  <si>
    <t>SPORANOX</t>
  </si>
  <si>
    <t>STREPTOMYCINE</t>
  </si>
  <si>
    <t>J01GA01</t>
  </si>
  <si>
    <t>SUBROXINE</t>
  </si>
  <si>
    <t>SULFADIAZINE</t>
  </si>
  <si>
    <t>SULFARAZOL ERYTHROMYCINE</t>
  </si>
  <si>
    <t>TAKETIAM</t>
  </si>
  <si>
    <t>TARGOCID</t>
  </si>
  <si>
    <t>J01XA02</t>
  </si>
  <si>
    <t>TAVANIC</t>
  </si>
  <si>
    <t>TAZOCILLINE</t>
  </si>
  <si>
    <t>TEDIZOLIDE</t>
  </si>
  <si>
    <t>TEICOPLANINE</t>
  </si>
  <si>
    <t>TELITHROMYCINE</t>
  </si>
  <si>
    <t>TEMOCILLINE</t>
  </si>
  <si>
    <t>TERBINAFINE</t>
  </si>
  <si>
    <t>TETRALYSAL</t>
  </si>
  <si>
    <t>TEXODIL</t>
  </si>
  <si>
    <t>THIAMPHENICOL</t>
  </si>
  <si>
    <t>J01BA02</t>
  </si>
  <si>
    <t>THIOPHENICOL</t>
  </si>
  <si>
    <t>TIBERAL</t>
  </si>
  <si>
    <t>TICARCILLINE</t>
  </si>
  <si>
    <t>J01CA13</t>
  </si>
  <si>
    <t>TICARCILLINE AC CLAVULANIQUE</t>
  </si>
  <si>
    <t>TICARPEN</t>
  </si>
  <si>
    <t>TIENAM</t>
  </si>
  <si>
    <t>TIGECYCLINE</t>
  </si>
  <si>
    <t>J01AA12</t>
  </si>
  <si>
    <t>TOBRAMYCINE</t>
  </si>
  <si>
    <t>TOLEXINE</t>
  </si>
  <si>
    <t>TRIACEFAN</t>
  </si>
  <si>
    <t>TRIFLUCAN</t>
  </si>
  <si>
    <t>TRIMETHOPRIME/SULFAMETOXAZOLE</t>
  </si>
  <si>
    <t>UNACIM</t>
  </si>
  <si>
    <t>UNIFLOX</t>
  </si>
  <si>
    <t>URIDOZ</t>
  </si>
  <si>
    <t>VANCOMYCINE</t>
  </si>
  <si>
    <t>J01XA01</t>
  </si>
  <si>
    <t>VFEND</t>
  </si>
  <si>
    <t>J02AC03</t>
  </si>
  <si>
    <t>VORICONAZOLE</t>
  </si>
  <si>
    <t>ZAVICEFTA</t>
  </si>
  <si>
    <t>ZECLAR</t>
  </si>
  <si>
    <t>ZERBAXA</t>
  </si>
  <si>
    <t>ZINFORO</t>
  </si>
  <si>
    <t>ZINNAT</t>
  </si>
  <si>
    <t>ZITHROMAX</t>
  </si>
  <si>
    <t>ZYVOXID</t>
  </si>
  <si>
    <t>Antibiogramme retrouvé le jour de l'évaluation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</si>
</sst>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[$-40C]dddd\ d\ mmmm\ yyyy"/>
    <numFmt numFmtId="168" formatCode="dd/mm/yy;@"/>
    <numFmt numFmtId="169" formatCode="0&quot; mL/min&quot;"/>
    <numFmt numFmtId="170" formatCode="0.0&quot; j&quot;"/>
    <numFmt numFmtId="171" formatCode="0.00&quot; kg&quot;"/>
    <numFmt numFmtId="172" formatCode="0.0"/>
    <numFmt numFmtId="173" formatCode="0.0%"/>
  </numFmts>
  <fonts count="92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i/>
      <sz val="8"/>
      <name val="Arial"/>
      <family val="2"/>
    </font>
    <font>
      <sz val="10"/>
      <color indexed="8"/>
      <name val="Calibri"/>
      <family val="0"/>
    </font>
    <font>
      <b/>
      <sz val="14"/>
      <color indexed="63"/>
      <name val="Calibri"/>
      <family val="0"/>
    </font>
    <font>
      <sz val="9"/>
      <color indexed="63"/>
      <name val="Calibri"/>
      <family val="0"/>
    </font>
    <font>
      <b/>
      <sz val="9"/>
      <color indexed="63"/>
      <name val="Calibri"/>
      <family val="0"/>
    </font>
    <font>
      <b/>
      <sz val="10.5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3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56"/>
      <name val="Arial"/>
      <family val="2"/>
    </font>
    <font>
      <b/>
      <u val="single"/>
      <sz val="12"/>
      <color indexed="56"/>
      <name val="Times New Roman"/>
      <family val="1"/>
    </font>
    <font>
      <b/>
      <sz val="10"/>
      <color indexed="56"/>
      <name val="Arial"/>
      <family val="2"/>
    </font>
    <font>
      <b/>
      <u val="single"/>
      <sz val="12"/>
      <color indexed="56"/>
      <name val="Arial"/>
      <family val="2"/>
    </font>
    <font>
      <b/>
      <u val="single"/>
      <sz val="10"/>
      <color indexed="56"/>
      <name val="Arial"/>
      <family val="2"/>
    </font>
    <font>
      <b/>
      <u val="single"/>
      <sz val="13"/>
      <color indexed="17"/>
      <name val="Arial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9"/>
      <color indexed="9"/>
      <name val="Calibri"/>
      <family val="2"/>
    </font>
    <font>
      <i/>
      <sz val="10"/>
      <color indexed="8"/>
      <name val="Calibri"/>
      <family val="2"/>
    </font>
    <font>
      <b/>
      <sz val="20"/>
      <color indexed="8"/>
      <name val="Calibri"/>
      <family val="2"/>
    </font>
    <font>
      <i/>
      <sz val="6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62"/>
      <name val="Arial"/>
      <family val="2"/>
    </font>
    <font>
      <sz val="10"/>
      <color indexed="6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3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3"/>
      <name val="Arial"/>
      <family val="2"/>
    </font>
    <font>
      <b/>
      <u val="single"/>
      <sz val="12"/>
      <color theme="3"/>
      <name val="Times New Roman"/>
      <family val="1"/>
    </font>
    <font>
      <b/>
      <sz val="10"/>
      <color theme="3"/>
      <name val="Arial"/>
      <family val="2"/>
    </font>
    <font>
      <b/>
      <u val="single"/>
      <sz val="12"/>
      <color theme="3"/>
      <name val="Arial"/>
      <family val="2"/>
    </font>
    <font>
      <b/>
      <u val="single"/>
      <sz val="10"/>
      <color theme="3"/>
      <name val="Arial"/>
      <family val="2"/>
    </font>
    <font>
      <b/>
      <sz val="11"/>
      <color theme="3"/>
      <name val="Arial"/>
      <family val="2"/>
    </font>
    <font>
      <sz val="11"/>
      <color theme="3"/>
      <name val="Arial"/>
      <family val="2"/>
    </font>
    <font>
      <b/>
      <u val="single"/>
      <sz val="13"/>
      <color rgb="FF00B050"/>
      <name val="Arial"/>
      <family val="2"/>
    </font>
    <font>
      <b/>
      <sz val="16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i/>
      <sz val="9"/>
      <color theme="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20"/>
      <color theme="1"/>
      <name val="Calibri"/>
      <family val="2"/>
    </font>
    <font>
      <i/>
      <sz val="6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4"/>
      <name val="Arial"/>
      <family val="2"/>
    </font>
    <font>
      <sz val="10"/>
      <color theme="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AAFCCF"/>
        <bgColor indexed="64"/>
      </patternFill>
    </fill>
    <fill>
      <patternFill patternType="solid">
        <fgColor theme="0" tint="-0.34997999668121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26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25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11" borderId="10" xfId="0" applyNumberFormat="1" applyFill="1" applyBorder="1" applyAlignment="1">
      <alignment horizontal="center" vertical="center"/>
    </xf>
    <xf numFmtId="171" fontId="0" fillId="11" borderId="10" xfId="0" applyNumberFormat="1" applyFont="1" applyFill="1" applyBorder="1" applyAlignment="1">
      <alignment horizontal="center" vertical="center"/>
    </xf>
    <xf numFmtId="169" fontId="0" fillId="11" borderId="10" xfId="0" applyNumberFormat="1" applyFill="1" applyBorder="1" applyAlignment="1">
      <alignment horizontal="center" vertical="center"/>
    </xf>
    <xf numFmtId="0" fontId="0" fillId="11" borderId="10" xfId="0" applyNumberForma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horizontal="center" vertical="center"/>
    </xf>
    <xf numFmtId="170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13" borderId="10" xfId="0" applyFont="1" applyFill="1" applyBorder="1" applyAlignment="1">
      <alignment horizontal="center" vertical="center" wrapText="1"/>
    </xf>
    <xf numFmtId="171" fontId="0" fillId="11" borderId="10" xfId="0" applyNumberFormat="1" applyFill="1" applyBorder="1" applyAlignment="1">
      <alignment horizontal="center" vertical="center"/>
    </xf>
    <xf numFmtId="170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11" borderId="10" xfId="0" applyNumberFormat="1" applyFont="1" applyFill="1" applyBorder="1" applyAlignment="1">
      <alignment horizontal="center" vertical="center"/>
    </xf>
    <xf numFmtId="169" fontId="0" fillId="11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11" borderId="10" xfId="0" applyFill="1" applyBorder="1" applyAlignment="1">
      <alignment horizontal="center"/>
    </xf>
    <xf numFmtId="0" fontId="73" fillId="0" borderId="0" xfId="0" applyFont="1" applyAlignment="1">
      <alignment/>
    </xf>
    <xf numFmtId="0" fontId="74" fillId="0" borderId="0" xfId="0" applyFont="1" applyBorder="1" applyAlignment="1">
      <alignment vertical="center"/>
    </xf>
    <xf numFmtId="0" fontId="73" fillId="0" borderId="0" xfId="0" applyFont="1" applyBorder="1" applyAlignment="1">
      <alignment/>
    </xf>
    <xf numFmtId="0" fontId="73" fillId="0" borderId="0" xfId="0" applyFont="1" applyBorder="1" applyAlignment="1">
      <alignment horizontal="center"/>
    </xf>
    <xf numFmtId="0" fontId="74" fillId="0" borderId="0" xfId="0" applyFont="1" applyFill="1" applyBorder="1" applyAlignment="1">
      <alignment vertical="center"/>
    </xf>
    <xf numFmtId="0" fontId="74" fillId="0" borderId="11" xfId="0" applyFont="1" applyFill="1" applyBorder="1" applyAlignment="1">
      <alignment vertical="center"/>
    </xf>
    <xf numFmtId="0" fontId="73" fillId="0" borderId="12" xfId="0" applyFont="1" applyBorder="1" applyAlignment="1">
      <alignment/>
    </xf>
    <xf numFmtId="0" fontId="73" fillId="0" borderId="12" xfId="0" applyFont="1" applyBorder="1" applyAlignment="1">
      <alignment horizontal="center"/>
    </xf>
    <xf numFmtId="0" fontId="73" fillId="0" borderId="13" xfId="0" applyFont="1" applyBorder="1" applyAlignment="1">
      <alignment/>
    </xf>
    <xf numFmtId="0" fontId="73" fillId="0" borderId="0" xfId="0" applyFont="1" applyFill="1" applyBorder="1" applyAlignment="1">
      <alignment/>
    </xf>
    <xf numFmtId="0" fontId="73" fillId="0" borderId="0" xfId="0" applyFont="1" applyFill="1" applyBorder="1" applyAlignment="1">
      <alignment horizontal="center"/>
    </xf>
    <xf numFmtId="0" fontId="75" fillId="0" borderId="14" xfId="0" applyFont="1" applyFill="1" applyBorder="1" applyAlignment="1">
      <alignment horizontal="left"/>
    </xf>
    <xf numFmtId="0" fontId="76" fillId="0" borderId="15" xfId="0" applyFont="1" applyBorder="1" applyAlignment="1">
      <alignment vertical="center"/>
    </xf>
    <xf numFmtId="0" fontId="75" fillId="0" borderId="14" xfId="0" applyFont="1" applyBorder="1" applyAlignment="1">
      <alignment horizontal="left"/>
    </xf>
    <xf numFmtId="0" fontId="77" fillId="0" borderId="0" xfId="0" applyFont="1" applyBorder="1" applyAlignment="1">
      <alignment/>
    </xf>
    <xf numFmtId="0" fontId="77" fillId="0" borderId="15" xfId="0" applyFont="1" applyBorder="1" applyAlignment="1">
      <alignment vertical="center"/>
    </xf>
    <xf numFmtId="0" fontId="73" fillId="0" borderId="10" xfId="0" applyFont="1" applyBorder="1" applyAlignment="1">
      <alignment horizontal="center"/>
    </xf>
    <xf numFmtId="0" fontId="73" fillId="0" borderId="0" xfId="0" applyFont="1" applyBorder="1" applyAlignment="1">
      <alignment horizontal="left"/>
    </xf>
    <xf numFmtId="0" fontId="73" fillId="0" borderId="14" xfId="0" applyFont="1" applyBorder="1" applyAlignment="1">
      <alignment horizontal="left"/>
    </xf>
    <xf numFmtId="14" fontId="73" fillId="0" borderId="10" xfId="0" applyNumberFormat="1" applyFont="1" applyBorder="1" applyAlignment="1">
      <alignment/>
    </xf>
    <xf numFmtId="0" fontId="73" fillId="0" borderId="14" xfId="0" applyFont="1" applyBorder="1" applyAlignment="1">
      <alignment/>
    </xf>
    <xf numFmtId="0" fontId="73" fillId="0" borderId="16" xfId="0" applyFont="1" applyBorder="1" applyAlignment="1">
      <alignment vertical="center"/>
    </xf>
    <xf numFmtId="0" fontId="73" fillId="0" borderId="17" xfId="0" applyFont="1" applyBorder="1" applyAlignment="1">
      <alignment/>
    </xf>
    <xf numFmtId="0" fontId="73" fillId="0" borderId="17" xfId="0" applyFont="1" applyBorder="1" applyAlignment="1">
      <alignment horizontal="center"/>
    </xf>
    <xf numFmtId="0" fontId="75" fillId="0" borderId="18" xfId="0" applyFont="1" applyBorder="1" applyAlignment="1">
      <alignment horizontal="left"/>
    </xf>
    <xf numFmtId="0" fontId="73" fillId="0" borderId="14" xfId="0" applyFont="1" applyFill="1" applyBorder="1" applyAlignment="1">
      <alignment/>
    </xf>
    <xf numFmtId="0" fontId="73" fillId="0" borderId="10" xfId="0" applyFont="1" applyFill="1" applyBorder="1" applyAlignment="1">
      <alignment horizontal="center"/>
    </xf>
    <xf numFmtId="0" fontId="73" fillId="0" borderId="19" xfId="0" applyFont="1" applyFill="1" applyBorder="1" applyAlignment="1">
      <alignment/>
    </xf>
    <xf numFmtId="0" fontId="73" fillId="0" borderId="20" xfId="0" applyFont="1" applyFill="1" applyBorder="1" applyAlignment="1">
      <alignment horizontal="center"/>
    </xf>
    <xf numFmtId="0" fontId="73" fillId="0" borderId="21" xfId="0" applyFont="1" applyFill="1" applyBorder="1" applyAlignment="1">
      <alignment horizontal="center"/>
    </xf>
    <xf numFmtId="0" fontId="73" fillId="0" borderId="22" xfId="0" applyFont="1" applyBorder="1" applyAlignment="1">
      <alignment/>
    </xf>
    <xf numFmtId="0" fontId="73" fillId="0" borderId="0" xfId="0" applyFont="1" applyFill="1" applyBorder="1" applyAlignment="1">
      <alignment horizontal="right"/>
    </xf>
    <xf numFmtId="0" fontId="73" fillId="0" borderId="21" xfId="0" applyFont="1" applyBorder="1" applyAlignment="1">
      <alignment horizontal="center"/>
    </xf>
    <xf numFmtId="14" fontId="75" fillId="0" borderId="0" xfId="0" applyNumberFormat="1" applyFont="1" applyFill="1" applyBorder="1" applyAlignment="1">
      <alignment horizontal="center"/>
    </xf>
    <xf numFmtId="14" fontId="73" fillId="0" borderId="0" xfId="0" applyNumberFormat="1" applyFont="1" applyFill="1" applyBorder="1" applyAlignment="1">
      <alignment horizontal="center"/>
    </xf>
    <xf numFmtId="0" fontId="73" fillId="0" borderId="0" xfId="0" applyNumberFormat="1" applyFont="1" applyBorder="1" applyAlignment="1">
      <alignment/>
    </xf>
    <xf numFmtId="0" fontId="73" fillId="0" borderId="0" xfId="0" applyNumberFormat="1" applyFont="1" applyBorder="1" applyAlignment="1">
      <alignment horizontal="center"/>
    </xf>
    <xf numFmtId="0" fontId="73" fillId="0" borderId="23" xfId="0" applyFont="1" applyFill="1" applyBorder="1" applyAlignment="1">
      <alignment/>
    </xf>
    <xf numFmtId="0" fontId="73" fillId="0" borderId="10" xfId="0" applyFont="1" applyFill="1" applyBorder="1" applyAlignment="1">
      <alignment/>
    </xf>
    <xf numFmtId="0" fontId="73" fillId="0" borderId="23" xfId="0" applyFont="1" applyBorder="1" applyAlignment="1">
      <alignment/>
    </xf>
    <xf numFmtId="0" fontId="73" fillId="0" borderId="0" xfId="0" applyFont="1" applyAlignment="1">
      <alignment vertical="center"/>
    </xf>
    <xf numFmtId="0" fontId="73" fillId="0" borderId="0" xfId="0" applyFont="1" applyAlignment="1">
      <alignment horizontal="center"/>
    </xf>
    <xf numFmtId="0" fontId="77" fillId="0" borderId="16" xfId="0" applyFont="1" applyBorder="1" applyAlignment="1">
      <alignment vertical="center"/>
    </xf>
    <xf numFmtId="0" fontId="73" fillId="0" borderId="17" xfId="0" applyFont="1" applyFill="1" applyBorder="1" applyAlignment="1">
      <alignment/>
    </xf>
    <xf numFmtId="0" fontId="73" fillId="0" borderId="17" xfId="0" applyFont="1" applyBorder="1" applyAlignment="1">
      <alignment/>
    </xf>
    <xf numFmtId="0" fontId="73" fillId="0" borderId="17" xfId="0" applyFont="1" applyBorder="1" applyAlignment="1">
      <alignment horizontal="center"/>
    </xf>
    <xf numFmtId="0" fontId="73" fillId="0" borderId="18" xfId="0" applyFont="1" applyBorder="1" applyAlignment="1">
      <alignment/>
    </xf>
    <xf numFmtId="0" fontId="73" fillId="0" borderId="0" xfId="0" applyFont="1" applyBorder="1" applyAlignment="1">
      <alignment vertical="center"/>
    </xf>
    <xf numFmtId="0" fontId="75" fillId="0" borderId="24" xfId="0" applyFont="1" applyFill="1" applyBorder="1" applyAlignment="1">
      <alignment horizontal="center" vertical="center" wrapText="1"/>
    </xf>
    <xf numFmtId="0" fontId="75" fillId="0" borderId="25" xfId="0" applyFont="1" applyFill="1" applyBorder="1" applyAlignment="1">
      <alignment horizontal="center" vertical="center" wrapText="1"/>
    </xf>
    <xf numFmtId="0" fontId="75" fillId="0" borderId="26" xfId="0" applyFont="1" applyFill="1" applyBorder="1" applyAlignment="1">
      <alignment horizontal="center" vertical="center" wrapText="1"/>
    </xf>
    <xf numFmtId="0" fontId="78" fillId="35" borderId="24" xfId="0" applyFont="1" applyFill="1" applyBorder="1" applyAlignment="1">
      <alignment horizontal="center" vertical="center" wrapText="1"/>
    </xf>
    <xf numFmtId="0" fontId="79" fillId="0" borderId="27" xfId="0" applyFont="1" applyBorder="1" applyAlignment="1">
      <alignment horizontal="center" vertical="center" wrapText="1"/>
    </xf>
    <xf numFmtId="0" fontId="80" fillId="0" borderId="15" xfId="0" applyFont="1" applyFill="1" applyBorder="1" applyAlignment="1">
      <alignment vertical="center"/>
    </xf>
    <xf numFmtId="0" fontId="79" fillId="0" borderId="10" xfId="0" applyFont="1" applyFill="1" applyBorder="1" applyAlignment="1">
      <alignment vertical="center" wrapText="1"/>
    </xf>
    <xf numFmtId="0" fontId="79" fillId="0" borderId="10" xfId="0" applyFont="1" applyBorder="1" applyAlignment="1">
      <alignment horizontal="center" vertical="center" wrapText="1"/>
    </xf>
    <xf numFmtId="0" fontId="79" fillId="0" borderId="27" xfId="0" applyFont="1" applyBorder="1" applyAlignment="1">
      <alignment horizontal="center" vertical="center"/>
    </xf>
    <xf numFmtId="0" fontId="79" fillId="0" borderId="28" xfId="0" applyFont="1" applyBorder="1" applyAlignment="1">
      <alignment horizontal="center" vertical="center"/>
    </xf>
    <xf numFmtId="0" fontId="79" fillId="0" borderId="27" xfId="0" applyFont="1" applyFill="1" applyBorder="1" applyAlignment="1">
      <alignment vertical="center"/>
    </xf>
    <xf numFmtId="0" fontId="79" fillId="0" borderId="27" xfId="0" applyFont="1" applyFill="1" applyBorder="1" applyAlignment="1">
      <alignment vertical="center" wrapText="1"/>
    </xf>
    <xf numFmtId="0" fontId="79" fillId="0" borderId="29" xfId="0" applyFont="1" applyBorder="1" applyAlignment="1">
      <alignment horizontal="center" vertical="center" wrapText="1"/>
    </xf>
    <xf numFmtId="0" fontId="79" fillId="0" borderId="29" xfId="0" applyFont="1" applyFill="1" applyBorder="1" applyAlignment="1">
      <alignment vertical="center" wrapText="1"/>
    </xf>
    <xf numFmtId="0" fontId="3" fillId="13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 wrapText="1"/>
    </xf>
    <xf numFmtId="0" fontId="0" fillId="13" borderId="10" xfId="0" applyFill="1" applyBorder="1" applyAlignment="1">
      <alignment horizontal="center" vertical="center"/>
    </xf>
    <xf numFmtId="0" fontId="0" fillId="13" borderId="10" xfId="0" applyFont="1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 wrapText="1"/>
    </xf>
    <xf numFmtId="0" fontId="73" fillId="0" borderId="15" xfId="0" applyFont="1" applyBorder="1" applyAlignment="1">
      <alignment vertical="center"/>
    </xf>
    <xf numFmtId="0" fontId="0" fillId="0" borderId="0" xfId="0" applyFont="1" applyAlignment="1">
      <alignment/>
    </xf>
    <xf numFmtId="169" fontId="0" fillId="11" borderId="10" xfId="0" applyNumberFormat="1" applyFill="1" applyBorder="1" applyAlignment="1">
      <alignment horizontal="center"/>
    </xf>
    <xf numFmtId="0" fontId="0" fillId="11" borderId="10" xfId="0" applyNumberFormat="1" applyFill="1" applyBorder="1" applyAlignment="1">
      <alignment horizontal="center"/>
    </xf>
    <xf numFmtId="0" fontId="0" fillId="11" borderId="10" xfId="0" applyNumberFormat="1" applyFont="1" applyFill="1" applyBorder="1" applyAlignment="1">
      <alignment horizontal="center"/>
    </xf>
    <xf numFmtId="171" fontId="0" fillId="11" borderId="10" xfId="0" applyNumberFormat="1" applyFill="1" applyBorder="1" applyAlignment="1">
      <alignment horizontal="center"/>
    </xf>
    <xf numFmtId="0" fontId="0" fillId="11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170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81" fillId="0" borderId="0" xfId="0" applyFont="1" applyAlignment="1">
      <alignment horizontal="center"/>
    </xf>
    <xf numFmtId="0" fontId="55" fillId="0" borderId="0" xfId="0" applyFont="1" applyBorder="1" applyAlignment="1">
      <alignment/>
    </xf>
    <xf numFmtId="0" fontId="82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72" fillId="36" borderId="0" xfId="0" applyFont="1" applyFill="1" applyAlignment="1">
      <alignment horizontal="left"/>
    </xf>
    <xf numFmtId="0" fontId="55" fillId="36" borderId="0" xfId="0" applyFont="1" applyFill="1" applyAlignment="1">
      <alignment/>
    </xf>
    <xf numFmtId="0" fontId="84" fillId="36" borderId="0" xfId="0" applyFont="1" applyFill="1" applyAlignment="1">
      <alignment horizontal="right"/>
    </xf>
    <xf numFmtId="0" fontId="85" fillId="0" borderId="0" xfId="0" applyFont="1" applyAlignment="1">
      <alignment/>
    </xf>
    <xf numFmtId="0" fontId="85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55" fillId="0" borderId="0" xfId="0" applyFont="1" applyBorder="1" applyAlignment="1">
      <alignment/>
    </xf>
    <xf numFmtId="0" fontId="86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81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73" fontId="0" fillId="0" borderId="0" xfId="53" applyNumberFormat="1" applyFont="1" applyAlignment="1">
      <alignment/>
    </xf>
    <xf numFmtId="0" fontId="11" fillId="0" borderId="2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38" xfId="0" applyBorder="1" applyAlignment="1">
      <alignment/>
    </xf>
    <xf numFmtId="0" fontId="0" fillId="0" borderId="27" xfId="0" applyFont="1" applyBorder="1" applyAlignment="1">
      <alignment horizontal="center"/>
    </xf>
    <xf numFmtId="0" fontId="9" fillId="0" borderId="39" xfId="0" applyFont="1" applyBorder="1" applyAlignment="1">
      <alignment/>
    </xf>
    <xf numFmtId="0" fontId="9" fillId="0" borderId="40" xfId="0" applyFont="1" applyBorder="1" applyAlignment="1">
      <alignment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87" fillId="0" borderId="20" xfId="0" applyFont="1" applyBorder="1" applyAlignment="1">
      <alignment horizontal="left"/>
    </xf>
    <xf numFmtId="0" fontId="87" fillId="0" borderId="20" xfId="0" applyFont="1" applyBorder="1" applyAlignment="1">
      <alignment horizontal="right"/>
    </xf>
    <xf numFmtId="0" fontId="12" fillId="0" borderId="38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9" fillId="0" borderId="27" xfId="0" applyFont="1" applyBorder="1" applyAlignment="1">
      <alignment horizontal="center"/>
    </xf>
    <xf numFmtId="173" fontId="3" fillId="0" borderId="10" xfId="53" applyNumberFormat="1" applyFont="1" applyBorder="1" applyAlignment="1">
      <alignment horizontal="center"/>
    </xf>
    <xf numFmtId="173" fontId="3" fillId="0" borderId="38" xfId="53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77" fillId="0" borderId="15" xfId="0" applyFont="1" applyBorder="1" applyAlignment="1">
      <alignment/>
    </xf>
    <xf numFmtId="0" fontId="77" fillId="0" borderId="43" xfId="0" applyFont="1" applyBorder="1" applyAlignment="1">
      <alignment/>
    </xf>
    <xf numFmtId="0" fontId="79" fillId="0" borderId="42" xfId="0" applyFont="1" applyFill="1" applyBorder="1" applyAlignment="1">
      <alignment horizontal="left" vertical="center" wrapText="1"/>
    </xf>
    <xf numFmtId="0" fontId="79" fillId="0" borderId="27" xfId="0" applyFont="1" applyFill="1" applyBorder="1" applyAlignment="1">
      <alignment horizontal="left" vertical="center" wrapText="1"/>
    </xf>
    <xf numFmtId="0" fontId="79" fillId="0" borderId="44" xfId="0" applyFont="1" applyFill="1" applyBorder="1" applyAlignment="1">
      <alignment horizontal="left" vertical="center" wrapText="1"/>
    </xf>
    <xf numFmtId="0" fontId="79" fillId="0" borderId="20" xfId="0" applyFont="1" applyFill="1" applyBorder="1" applyAlignment="1">
      <alignment horizontal="left" vertical="center" wrapText="1"/>
    </xf>
    <xf numFmtId="0" fontId="79" fillId="0" borderId="31" xfId="0" applyFont="1" applyFill="1" applyBorder="1" applyAlignment="1">
      <alignment horizontal="left" vertical="center" wrapText="1"/>
    </xf>
    <xf numFmtId="0" fontId="77" fillId="0" borderId="0" xfId="0" applyFont="1" applyBorder="1" applyAlignment="1">
      <alignment/>
    </xf>
    <xf numFmtId="0" fontId="73" fillId="0" borderId="30" xfId="0" applyFont="1" applyFill="1" applyBorder="1" applyAlignment="1">
      <alignment/>
    </xf>
    <xf numFmtId="0" fontId="73" fillId="0" borderId="20" xfId="0" applyFont="1" applyFill="1" applyBorder="1" applyAlignment="1">
      <alignment/>
    </xf>
    <xf numFmtId="0" fontId="73" fillId="0" borderId="31" xfId="0" applyFont="1" applyFill="1" applyBorder="1" applyAlignment="1">
      <alignment/>
    </xf>
    <xf numFmtId="14" fontId="73" fillId="0" borderId="30" xfId="0" applyNumberFormat="1" applyFont="1" applyBorder="1" applyAlignment="1">
      <alignment/>
    </xf>
    <xf numFmtId="0" fontId="73" fillId="0" borderId="31" xfId="0" applyFont="1" applyBorder="1" applyAlignment="1">
      <alignment/>
    </xf>
    <xf numFmtId="0" fontId="79" fillId="0" borderId="42" xfId="0" applyFont="1" applyBorder="1" applyAlignment="1">
      <alignment vertical="center" wrapText="1"/>
    </xf>
    <xf numFmtId="0" fontId="79" fillId="0" borderId="27" xfId="0" applyFont="1" applyBorder="1" applyAlignment="1">
      <alignment vertical="center" wrapText="1"/>
    </xf>
    <xf numFmtId="0" fontId="79" fillId="0" borderId="45" xfId="0" applyFont="1" applyBorder="1" applyAlignment="1">
      <alignment vertical="center" wrapText="1"/>
    </xf>
    <xf numFmtId="0" fontId="79" fillId="0" borderId="28" xfId="0" applyFont="1" applyBorder="1" applyAlignment="1">
      <alignment vertical="center" wrapText="1"/>
    </xf>
    <xf numFmtId="0" fontId="79" fillId="0" borderId="10" xfId="0" applyFont="1" applyFill="1" applyBorder="1" applyAlignment="1">
      <alignment vertical="center" wrapText="1"/>
    </xf>
    <xf numFmtId="0" fontId="79" fillId="0" borderId="46" xfId="0" applyFont="1" applyFill="1" applyBorder="1" applyAlignment="1">
      <alignment vertical="center" wrapText="1"/>
    </xf>
    <xf numFmtId="0" fontId="79" fillId="0" borderId="31" xfId="0" applyFont="1" applyBorder="1" applyAlignment="1">
      <alignment horizontal="left" vertical="center" wrapText="1"/>
    </xf>
    <xf numFmtId="0" fontId="79" fillId="0" borderId="10" xfId="0" applyFont="1" applyBorder="1" applyAlignment="1">
      <alignment horizontal="left" vertical="center" wrapText="1"/>
    </xf>
    <xf numFmtId="0" fontId="90" fillId="0" borderId="0" xfId="0" applyFont="1" applyFill="1" applyBorder="1" applyAlignment="1">
      <alignment horizontal="center"/>
    </xf>
    <xf numFmtId="0" fontId="91" fillId="0" borderId="0" xfId="0" applyFont="1" applyFill="1" applyBorder="1" applyAlignment="1">
      <alignment/>
    </xf>
    <xf numFmtId="0" fontId="78" fillId="0" borderId="47" xfId="0" applyFont="1" applyFill="1" applyBorder="1" applyAlignment="1">
      <alignment horizontal="center" vertical="center" wrapText="1"/>
    </xf>
    <xf numFmtId="0" fontId="78" fillId="0" borderId="48" xfId="0" applyFont="1" applyFill="1" applyBorder="1" applyAlignment="1">
      <alignment horizontal="center" vertical="center" wrapText="1"/>
    </xf>
    <xf numFmtId="0" fontId="79" fillId="0" borderId="44" xfId="0" applyFont="1" applyBorder="1" applyAlignment="1">
      <alignment horizontal="left" vertical="center" wrapText="1"/>
    </xf>
    <xf numFmtId="0" fontId="79" fillId="0" borderId="20" xfId="0" applyFont="1" applyBorder="1" applyAlignment="1">
      <alignment horizontal="left" vertical="center" wrapText="1"/>
    </xf>
    <xf numFmtId="0" fontId="73" fillId="0" borderId="30" xfId="0" applyFont="1" applyBorder="1" applyAlignment="1">
      <alignment horizontal="center"/>
    </xf>
    <xf numFmtId="0" fontId="73" fillId="0" borderId="31" xfId="0" applyFont="1" applyBorder="1" applyAlignment="1">
      <alignment horizontal="center"/>
    </xf>
    <xf numFmtId="0" fontId="73" fillId="0" borderId="20" xfId="0" applyFont="1" applyBorder="1" applyAlignment="1">
      <alignment horizontal="center"/>
    </xf>
    <xf numFmtId="0" fontId="73" fillId="0" borderId="49" xfId="0" applyFont="1" applyBorder="1" applyAlignment="1">
      <alignment horizontal="center"/>
    </xf>
    <xf numFmtId="0" fontId="78" fillId="0" borderId="50" xfId="0" applyFont="1" applyFill="1" applyBorder="1" applyAlignment="1">
      <alignment horizontal="center" vertical="center" wrapText="1"/>
    </xf>
    <xf numFmtId="0" fontId="78" fillId="0" borderId="51" xfId="0" applyFont="1" applyFill="1" applyBorder="1" applyAlignment="1">
      <alignment horizontal="center" vertical="center" wrapText="1"/>
    </xf>
    <xf numFmtId="0" fontId="79" fillId="0" borderId="30" xfId="0" applyFont="1" applyFill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center" vertical="center" wrapText="1"/>
    </xf>
    <xf numFmtId="0" fontId="79" fillId="0" borderId="49" xfId="0" applyFont="1" applyFill="1" applyBorder="1" applyAlignment="1">
      <alignment horizontal="center" vertical="center" wrapText="1"/>
    </xf>
    <xf numFmtId="0" fontId="73" fillId="0" borderId="30" xfId="0" applyFont="1" applyFill="1" applyBorder="1" applyAlignment="1">
      <alignment horizontal="center"/>
    </xf>
    <xf numFmtId="0" fontId="73" fillId="0" borderId="20" xfId="0" applyFont="1" applyFill="1" applyBorder="1" applyAlignment="1">
      <alignment horizontal="center"/>
    </xf>
    <xf numFmtId="0" fontId="73" fillId="0" borderId="31" xfId="0" applyFont="1" applyFill="1" applyBorder="1" applyAlignment="1">
      <alignment horizontal="center"/>
    </xf>
    <xf numFmtId="0" fontId="79" fillId="0" borderId="42" xfId="0" applyFont="1" applyBorder="1" applyAlignment="1">
      <alignment horizontal="left" vertical="center" wrapText="1"/>
    </xf>
    <xf numFmtId="0" fontId="79" fillId="0" borderId="27" xfId="0" applyFont="1" applyBorder="1" applyAlignment="1">
      <alignment horizontal="left" vertical="center" wrapText="1"/>
    </xf>
    <xf numFmtId="0" fontId="79" fillId="0" borderId="27" xfId="0" applyFont="1" applyFill="1" applyBorder="1" applyAlignment="1">
      <alignment vertical="center" wrapText="1"/>
    </xf>
    <xf numFmtId="0" fontId="79" fillId="0" borderId="52" xfId="0" applyFont="1" applyFill="1" applyBorder="1" applyAlignment="1">
      <alignment vertical="center" wrapText="1"/>
    </xf>
    <xf numFmtId="0" fontId="79" fillId="0" borderId="10" xfId="0" applyFont="1" applyBorder="1" applyAlignment="1">
      <alignment horizontal="center" vertical="center" wrapText="1"/>
    </xf>
    <xf numFmtId="0" fontId="79" fillId="0" borderId="46" xfId="0" applyFont="1" applyBorder="1" applyAlignment="1">
      <alignment horizontal="center" vertical="center" wrapText="1"/>
    </xf>
    <xf numFmtId="0" fontId="79" fillId="0" borderId="27" xfId="0" applyFont="1" applyFill="1" applyBorder="1" applyAlignment="1">
      <alignment vertical="center"/>
    </xf>
    <xf numFmtId="0" fontId="79" fillId="0" borderId="52" xfId="0" applyFont="1" applyFill="1" applyBorder="1" applyAlignment="1">
      <alignment vertical="center"/>
    </xf>
    <xf numFmtId="0" fontId="79" fillId="0" borderId="30" xfId="0" applyFont="1" applyFill="1" applyBorder="1" applyAlignment="1">
      <alignment horizontal="left" vertical="center"/>
    </xf>
    <xf numFmtId="0" fontId="79" fillId="0" borderId="20" xfId="0" applyFont="1" applyFill="1" applyBorder="1" applyAlignment="1">
      <alignment horizontal="left" vertical="center"/>
    </xf>
    <xf numFmtId="0" fontId="79" fillId="0" borderId="49" xfId="0" applyFont="1" applyFill="1" applyBorder="1" applyAlignment="1">
      <alignment horizontal="left" vertical="center"/>
    </xf>
    <xf numFmtId="0" fontId="79" fillId="0" borderId="27" xfId="0" applyFont="1" applyBorder="1" applyAlignment="1">
      <alignment horizontal="center" vertical="center"/>
    </xf>
    <xf numFmtId="0" fontId="79" fillId="0" borderId="52" xfId="0" applyFont="1" applyBorder="1" applyAlignment="1">
      <alignment horizontal="center" vertical="center"/>
    </xf>
    <xf numFmtId="0" fontId="79" fillId="0" borderId="28" xfId="0" applyFont="1" applyBorder="1" applyAlignment="1">
      <alignment horizontal="center" vertical="center"/>
    </xf>
    <xf numFmtId="0" fontId="79" fillId="0" borderId="53" xfId="0" applyFont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4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13" borderId="27" xfId="0" applyFont="1" applyFill="1" applyBorder="1" applyAlignment="1">
      <alignment horizontal="center" vertical="center" wrapText="1"/>
    </xf>
    <xf numFmtId="0" fontId="3" fillId="13" borderId="54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3" fillId="11" borderId="38" xfId="0" applyFont="1" applyFill="1" applyBorder="1" applyAlignment="1">
      <alignment horizontal="center" vertical="center" wrapText="1"/>
    </xf>
    <xf numFmtId="0" fontId="3" fillId="11" borderId="27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11" borderId="39" xfId="0" applyFont="1" applyFill="1" applyBorder="1" applyAlignment="1">
      <alignment horizontal="center" vertical="center"/>
    </xf>
    <xf numFmtId="0" fontId="3" fillId="11" borderId="23" xfId="0" applyFont="1" applyFill="1" applyBorder="1" applyAlignment="1">
      <alignment horizontal="center" vertical="center"/>
    </xf>
    <xf numFmtId="0" fontId="3" fillId="11" borderId="40" xfId="0" applyFont="1" applyFill="1" applyBorder="1" applyAlignment="1">
      <alignment horizontal="center" vertical="center"/>
    </xf>
    <xf numFmtId="0" fontId="3" fillId="11" borderId="41" xfId="0" applyFont="1" applyFill="1" applyBorder="1" applyAlignment="1">
      <alignment horizontal="center" vertical="center"/>
    </xf>
    <xf numFmtId="0" fontId="3" fillId="11" borderId="21" xfId="0" applyFont="1" applyFill="1" applyBorder="1" applyAlignment="1">
      <alignment horizontal="center" vertical="center"/>
    </xf>
    <xf numFmtId="0" fontId="3" fillId="11" borderId="42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13" borderId="38" xfId="0" applyFont="1" applyFill="1" applyBorder="1" applyAlignment="1">
      <alignment horizontal="center" vertical="center" wrapText="1"/>
    </xf>
    <xf numFmtId="0" fontId="3" fillId="13" borderId="40" xfId="0" applyFont="1" applyFill="1" applyBorder="1" applyAlignment="1">
      <alignment horizontal="center" vertical="center" wrapText="1"/>
    </xf>
    <xf numFmtId="0" fontId="3" fillId="13" borderId="43" xfId="0" applyFont="1" applyFill="1" applyBorder="1" applyAlignment="1">
      <alignment horizontal="center" vertical="center" wrapText="1"/>
    </xf>
    <xf numFmtId="0" fontId="3" fillId="13" borderId="42" xfId="0" applyFont="1" applyFill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5">
    <dxf>
      <font>
        <b/>
        <i val="0"/>
      </font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 patternType="darkUp">
          <bgColor theme="3" tint="0.7999799847602844"/>
        </patternFill>
      </fill>
    </dxf>
    <dxf>
      <fill>
        <patternFill patternType="darkUp">
          <bgColor theme="3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12075"/>
          <c:w val="0.56475"/>
          <c:h val="0.682"/>
        </c:manualLayout>
      </c:layout>
      <c:pie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'[1]Rapport'!$C$15:$C$16</c:f>
              <c:strCache>
                <c:ptCount val="2"/>
                <c:pt idx="0">
                  <c:v>Femme</c:v>
                </c:pt>
                <c:pt idx="1">
                  <c:v>Homme</c:v>
                </c:pt>
              </c:strCache>
            </c:strRef>
          </c:cat>
          <c:val>
            <c:numRef>
              <c:f>Poster!$K$10:$K$11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6"/>
          <c:y val="0.25625"/>
          <c:w val="0.3905"/>
          <c:h val="0.32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2"/>
          <c:y val="0.28125"/>
          <c:w val="0.532"/>
          <c:h val="0.428"/>
        </c:manualLayout>
      </c:layout>
      <c:radarChart>
        <c:radarStyle val="marker"/>
        <c:varyColors val="0"/>
        <c:ser>
          <c:idx val="0"/>
          <c:order val="0"/>
          <c:tx>
            <c:strRef>
              <c:f>Poster!$I$18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Poster!$S$19:$S$27</c:f>
              <c:strCache/>
            </c:strRef>
          </c:cat>
          <c:val>
            <c:numRef>
              <c:f>Poster!$I$19:$I$27</c:f>
              <c:numCache/>
            </c:numRef>
          </c:val>
        </c:ser>
        <c:axId val="25503705"/>
        <c:axId val="47128090"/>
      </c:radarChart>
      <c:catAx>
        <c:axId val="255037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47128090"/>
        <c:crosses val="autoZero"/>
        <c:auto val="0"/>
        <c:lblOffset val="100"/>
        <c:tickLblSkip val="1"/>
        <c:noMultiLvlLbl val="0"/>
      </c:catAx>
      <c:valAx>
        <c:axId val="471280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one"/>
        <c:crossAx val="255037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2775"/>
          <c:w val="0.97825"/>
          <c:h val="0.93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Poster!$I$19:$I$27</c:f>
              <c:numCache/>
            </c:numRef>
          </c:val>
        </c:ser>
        <c:gapWidth val="182"/>
        <c:axId val="43426971"/>
        <c:axId val="4180828"/>
      </c:barChart>
      <c:catAx>
        <c:axId val="43426971"/>
        <c:scaling>
          <c:orientation val="maxMin"/>
        </c:scaling>
        <c:axPos val="l"/>
        <c:delete val="1"/>
        <c:majorTickMark val="out"/>
        <c:minorTickMark val="none"/>
        <c:tickLblPos val="nextTo"/>
        <c:crossAx val="4180828"/>
        <c:crosses val="autoZero"/>
        <c:auto val="1"/>
        <c:lblOffset val="100"/>
        <c:tickLblSkip val="1"/>
        <c:noMultiLvlLbl val="0"/>
      </c:catAx>
      <c:valAx>
        <c:axId val="4180828"/>
        <c:scaling>
          <c:orientation val="minMax"/>
        </c:scaling>
        <c:axPos val="t"/>
        <c:delete val="1"/>
        <c:majorTickMark val="out"/>
        <c:minorTickMark val="none"/>
        <c:tickLblPos val="nextTo"/>
        <c:crossAx val="434269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Relationship Id="rId6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352425</xdr:colOff>
      <xdr:row>0</xdr:row>
      <xdr:rowOff>0</xdr:rowOff>
    </xdr:from>
    <xdr:to>
      <xdr:col>20</xdr:col>
      <xdr:colOff>95250</xdr:colOff>
      <xdr:row>2</xdr:row>
      <xdr:rowOff>238125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0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190500</xdr:rowOff>
    </xdr:from>
    <xdr:to>
      <xdr:col>3</xdr:col>
      <xdr:colOff>123825</xdr:colOff>
      <xdr:row>3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90500"/>
          <a:ext cx="1209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190500</xdr:colOff>
      <xdr:row>0</xdr:row>
      <xdr:rowOff>28575</xdr:rowOff>
    </xdr:from>
    <xdr:to>
      <xdr:col>21</xdr:col>
      <xdr:colOff>371475</xdr:colOff>
      <xdr:row>3</xdr:row>
      <xdr:rowOff>0</xdr:rowOff>
    </xdr:to>
    <xdr:grpSp>
      <xdr:nvGrpSpPr>
        <xdr:cNvPr id="3" name="Groupe 3"/>
        <xdr:cNvGrpSpPr>
          <a:grpSpLocks/>
        </xdr:cNvGrpSpPr>
      </xdr:nvGrpSpPr>
      <xdr:grpSpPr>
        <a:xfrm>
          <a:off x="8553450" y="28575"/>
          <a:ext cx="638175" cy="542925"/>
          <a:chOff x="4152900" y="114300"/>
          <a:chExt cx="1171575" cy="985520"/>
        </a:xfrm>
        <a:solidFill>
          <a:srgbClr val="FFFFFF"/>
        </a:solidFill>
      </xdr:grpSpPr>
      <xdr:sp>
        <xdr:nvSpPr>
          <xdr:cNvPr id="4" name="Rectangle 4"/>
          <xdr:cNvSpPr>
            <a:spLocks/>
          </xdr:cNvSpPr>
        </xdr:nvSpPr>
        <xdr:spPr>
          <a:xfrm>
            <a:off x="4257756" y="148793"/>
            <a:ext cx="1066719" cy="933534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" name="Image 5" descr="H:\RRH\LOGOS CPias\PNG\01-cpias-quadri-dvlp.pn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152900" y="114300"/>
            <a:ext cx="1162788" cy="9855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oneCellAnchor>
    <xdr:from>
      <xdr:col>0</xdr:col>
      <xdr:colOff>19050</xdr:colOff>
      <xdr:row>28</xdr:row>
      <xdr:rowOff>28575</xdr:rowOff>
    </xdr:from>
    <xdr:ext cx="9544050" cy="314325"/>
    <xdr:sp>
      <xdr:nvSpPr>
        <xdr:cNvPr id="6" name="ZoneTexte 6"/>
        <xdr:cNvSpPr txBox="1">
          <a:spLocks noChangeArrowheads="1"/>
        </xdr:cNvSpPr>
      </xdr:nvSpPr>
      <xdr:spPr>
        <a:xfrm>
          <a:off x="19050" y="5857875"/>
          <a:ext cx="9544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Commentaire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- noter vos commentaires ici -</a:t>
          </a:r>
        </a:p>
      </xdr:txBody>
    </xdr:sp>
    <xdr:clientData/>
  </xdr:oneCellAnchor>
  <xdr:twoCellAnchor>
    <xdr:from>
      <xdr:col>12</xdr:col>
      <xdr:colOff>228600</xdr:colOff>
      <xdr:row>6</xdr:row>
      <xdr:rowOff>104775</xdr:rowOff>
    </xdr:from>
    <xdr:to>
      <xdr:col>15</xdr:col>
      <xdr:colOff>333375</xdr:colOff>
      <xdr:row>13</xdr:row>
      <xdr:rowOff>57150</xdr:rowOff>
    </xdr:to>
    <xdr:graphicFrame>
      <xdr:nvGraphicFramePr>
        <xdr:cNvPr id="7" name="Graphique 7"/>
        <xdr:cNvGraphicFramePr/>
      </xdr:nvGraphicFramePr>
      <xdr:xfrm>
        <a:off x="5305425" y="942975"/>
        <a:ext cx="1476375" cy="1238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114300</xdr:colOff>
      <xdr:row>16</xdr:row>
      <xdr:rowOff>47625</xdr:rowOff>
    </xdr:from>
    <xdr:to>
      <xdr:col>22</xdr:col>
      <xdr:colOff>0</xdr:colOff>
      <xdr:row>28</xdr:row>
      <xdr:rowOff>0</xdr:rowOff>
    </xdr:to>
    <xdr:graphicFrame>
      <xdr:nvGraphicFramePr>
        <xdr:cNvPr id="8" name="Graphique 8"/>
        <xdr:cNvGraphicFramePr/>
      </xdr:nvGraphicFramePr>
      <xdr:xfrm>
        <a:off x="6562725" y="2476500"/>
        <a:ext cx="2714625" cy="3352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342900</xdr:colOff>
      <xdr:row>17</xdr:row>
      <xdr:rowOff>133350</xdr:rowOff>
    </xdr:from>
    <xdr:to>
      <xdr:col>17</xdr:col>
      <xdr:colOff>95250</xdr:colOff>
      <xdr:row>28</xdr:row>
      <xdr:rowOff>85725</xdr:rowOff>
    </xdr:to>
    <xdr:graphicFrame>
      <xdr:nvGraphicFramePr>
        <xdr:cNvPr id="9" name="Graphique 10"/>
        <xdr:cNvGraphicFramePr/>
      </xdr:nvGraphicFramePr>
      <xdr:xfrm>
        <a:off x="4505325" y="2752725"/>
        <a:ext cx="2581275" cy="3162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normatb\audits\uri_es\URI_ES_v1_1307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Fiches"/>
      <sheetName val="Poster"/>
      <sheetName val="Rapport"/>
      <sheetName val="Listing des TT"/>
      <sheetName val="Labels"/>
      <sheetName val="Calculs"/>
    </sheetNames>
    <sheetDataSet>
      <sheetData sheetId="3">
        <row r="9">
          <cell r="I9">
            <v>0</v>
          </cell>
        </row>
        <row r="15">
          <cell r="C15" t="str">
            <v>Femme</v>
          </cell>
        </row>
        <row r="16">
          <cell r="C16" t="str">
            <v>Homme</v>
          </cell>
        </row>
        <row r="130">
          <cell r="D130">
            <v>0</v>
          </cell>
        </row>
        <row r="131">
          <cell r="D131">
            <v>0</v>
          </cell>
        </row>
        <row r="132">
          <cell r="D132">
            <v>0</v>
          </cell>
        </row>
        <row r="133">
          <cell r="D133">
            <v>0</v>
          </cell>
        </row>
        <row r="134">
          <cell r="D134">
            <v>0</v>
          </cell>
        </row>
        <row r="135">
          <cell r="D135">
            <v>0</v>
          </cell>
        </row>
        <row r="137">
          <cell r="D13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K69"/>
  <sheetViews>
    <sheetView zoomScaleSheetLayoutView="140" workbookViewId="0" topLeftCell="A1">
      <selection activeCell="A1" sqref="A1:K1"/>
    </sheetView>
  </sheetViews>
  <sheetFormatPr defaultColWidth="11.421875" defaultRowHeight="12.75"/>
  <cols>
    <col min="1" max="1" width="5.7109375" style="10" customWidth="1"/>
    <col min="2" max="2" width="28.28125" style="0" customWidth="1"/>
    <col min="3" max="3" width="4.7109375" style="0" customWidth="1"/>
    <col min="4" max="4" width="8.140625" style="0" customWidth="1"/>
    <col min="5" max="7" width="4.7109375" style="0" customWidth="1"/>
    <col min="8" max="8" width="18.7109375" style="0" bestFit="1" customWidth="1"/>
    <col min="9" max="9" width="4.7109375" style="0" customWidth="1"/>
    <col min="10" max="10" width="4.7109375" style="4" customWidth="1"/>
    <col min="11" max="11" width="14.140625" style="0" customWidth="1"/>
  </cols>
  <sheetData>
    <row r="1" spans="1:11" ht="18" customHeight="1">
      <c r="A1" s="186" t="s">
        <v>70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ht="18.75">
      <c r="A2" s="8"/>
      <c r="K2" s="1"/>
    </row>
    <row r="3" spans="1:11" ht="14.25" customHeight="1">
      <c r="A3" s="34" t="s">
        <v>58</v>
      </c>
      <c r="B3" s="35"/>
      <c r="C3" s="35"/>
      <c r="D3" s="35"/>
      <c r="E3" s="35"/>
      <c r="F3" s="35"/>
      <c r="G3" s="35"/>
      <c r="H3" s="35"/>
      <c r="I3" s="35"/>
      <c r="J3" s="36"/>
      <c r="K3" s="35"/>
    </row>
    <row r="4" spans="1:11" ht="16.5" thickBot="1">
      <c r="A4" s="37"/>
      <c r="B4" s="35"/>
      <c r="C4" s="35"/>
      <c r="D4" s="35"/>
      <c r="E4" s="35"/>
      <c r="F4" s="35"/>
      <c r="G4" s="35"/>
      <c r="H4" s="35"/>
      <c r="I4" s="35"/>
      <c r="J4" s="36"/>
      <c r="K4" s="35"/>
    </row>
    <row r="5" spans="1:11" ht="15.75">
      <c r="A5" s="38"/>
      <c r="B5" s="39"/>
      <c r="C5" s="39"/>
      <c r="D5" s="39"/>
      <c r="E5" s="39"/>
      <c r="F5" s="39"/>
      <c r="G5" s="39"/>
      <c r="H5" s="39"/>
      <c r="I5" s="39"/>
      <c r="J5" s="40"/>
      <c r="K5" s="41"/>
    </row>
    <row r="6" spans="1:11" ht="16.5">
      <c r="A6" s="86" t="s">
        <v>8</v>
      </c>
      <c r="B6" s="42"/>
      <c r="C6" s="42"/>
      <c r="D6" s="42"/>
      <c r="E6" s="42"/>
      <c r="F6" s="42"/>
      <c r="G6" s="42"/>
      <c r="H6" s="42"/>
      <c r="I6" s="42"/>
      <c r="J6" s="43"/>
      <c r="K6" s="44"/>
    </row>
    <row r="7" spans="1:11" ht="15.75">
      <c r="A7" s="45"/>
      <c r="B7" s="35"/>
      <c r="C7" s="35"/>
      <c r="D7" s="35"/>
      <c r="E7" s="35"/>
      <c r="F7" s="35"/>
      <c r="G7" s="35"/>
      <c r="H7" s="35"/>
      <c r="I7" s="35"/>
      <c r="J7" s="36"/>
      <c r="K7" s="46"/>
    </row>
    <row r="8" spans="1:11" ht="18.75" customHeight="1">
      <c r="A8" s="165" t="s">
        <v>32</v>
      </c>
      <c r="B8" s="166"/>
      <c r="C8" s="176"/>
      <c r="D8" s="177"/>
      <c r="E8" s="35"/>
      <c r="F8" s="35"/>
      <c r="G8" s="35"/>
      <c r="H8" s="47" t="s">
        <v>5</v>
      </c>
      <c r="I8" s="192"/>
      <c r="J8" s="194"/>
      <c r="K8" s="195"/>
    </row>
    <row r="9" spans="1:11" ht="8.25" customHeight="1">
      <c r="A9" s="48"/>
      <c r="B9" s="35"/>
      <c r="C9" s="35"/>
      <c r="D9" s="35"/>
      <c r="E9" s="35"/>
      <c r="F9" s="35"/>
      <c r="G9" s="35"/>
      <c r="H9" s="35"/>
      <c r="I9" s="35"/>
      <c r="J9" s="36"/>
      <c r="K9" s="46"/>
    </row>
    <row r="10" spans="1:11" ht="18.75" customHeight="1">
      <c r="A10" s="165" t="s">
        <v>6</v>
      </c>
      <c r="B10" s="166"/>
      <c r="C10" s="49"/>
      <c r="D10" s="35" t="s">
        <v>22</v>
      </c>
      <c r="E10" s="49"/>
      <c r="F10" s="50" t="s">
        <v>23</v>
      </c>
      <c r="G10" s="35"/>
      <c r="H10" s="35"/>
      <c r="I10" s="35"/>
      <c r="J10" s="36"/>
      <c r="K10" s="51"/>
    </row>
    <row r="11" spans="1:11" ht="8.25" customHeight="1">
      <c r="A11" s="48"/>
      <c r="B11" s="35"/>
      <c r="C11" s="35"/>
      <c r="D11" s="35"/>
      <c r="E11" s="35"/>
      <c r="F11" s="50"/>
      <c r="G11" s="35"/>
      <c r="H11" s="35"/>
      <c r="I11" s="35"/>
      <c r="J11" s="36"/>
      <c r="K11" s="51"/>
    </row>
    <row r="12" spans="1:11" ht="18.75" customHeight="1">
      <c r="A12" s="165" t="s">
        <v>7</v>
      </c>
      <c r="B12" s="166"/>
      <c r="C12" s="52"/>
      <c r="D12" s="35" t="s">
        <v>26</v>
      </c>
      <c r="E12" s="35"/>
      <c r="F12" s="35"/>
      <c r="G12" s="49"/>
      <c r="H12" s="50" t="s">
        <v>13</v>
      </c>
      <c r="I12" s="35"/>
      <c r="J12" s="36"/>
      <c r="K12" s="53"/>
    </row>
    <row r="13" spans="1:11" ht="8.25" customHeight="1">
      <c r="A13" s="48"/>
      <c r="B13" s="35"/>
      <c r="C13" s="35"/>
      <c r="D13" s="35"/>
      <c r="E13" s="35"/>
      <c r="F13" s="35"/>
      <c r="G13" s="35"/>
      <c r="H13" s="35"/>
      <c r="I13" s="35"/>
      <c r="J13" s="36"/>
      <c r="K13" s="46"/>
    </row>
    <row r="14" spans="1:11" ht="18.75" customHeight="1">
      <c r="A14" s="165" t="s">
        <v>28</v>
      </c>
      <c r="B14" s="166"/>
      <c r="C14" s="192"/>
      <c r="D14" s="193"/>
      <c r="E14" s="35" t="s">
        <v>27</v>
      </c>
      <c r="F14" s="35"/>
      <c r="G14" s="49"/>
      <c r="H14" s="50" t="s">
        <v>13</v>
      </c>
      <c r="I14" s="35"/>
      <c r="J14" s="36"/>
      <c r="K14" s="53"/>
    </row>
    <row r="15" spans="1:11" ht="13.5" thickBot="1">
      <c r="A15" s="54"/>
      <c r="B15" s="55"/>
      <c r="C15" s="55"/>
      <c r="D15" s="55"/>
      <c r="E15" s="55"/>
      <c r="F15" s="55"/>
      <c r="G15" s="55"/>
      <c r="H15" s="55"/>
      <c r="I15" s="55"/>
      <c r="J15" s="56"/>
      <c r="K15" s="57"/>
    </row>
    <row r="16" spans="1:11" ht="17.25" customHeight="1">
      <c r="A16" s="48"/>
      <c r="B16" s="35"/>
      <c r="C16" s="35"/>
      <c r="D16" s="35"/>
      <c r="E16" s="35"/>
      <c r="F16" s="35"/>
      <c r="G16" s="35"/>
      <c r="H16" s="35"/>
      <c r="I16" s="35"/>
      <c r="J16" s="36"/>
      <c r="K16" s="46"/>
    </row>
    <row r="17" spans="1:11" ht="16.5">
      <c r="A17" s="86" t="s">
        <v>9</v>
      </c>
      <c r="B17" s="42"/>
      <c r="C17" s="42"/>
      <c r="D17" s="42"/>
      <c r="E17" s="42"/>
      <c r="F17" s="42"/>
      <c r="G17" s="42"/>
      <c r="H17" s="42"/>
      <c r="I17" s="42"/>
      <c r="J17" s="43"/>
      <c r="K17" s="58"/>
    </row>
    <row r="18" spans="1:11" ht="12.75">
      <c r="A18" s="48"/>
      <c r="B18" s="42"/>
      <c r="C18" s="42"/>
      <c r="D18" s="42"/>
      <c r="E18" s="35"/>
      <c r="F18" s="35"/>
      <c r="G18" s="35"/>
      <c r="H18" s="35"/>
      <c r="I18" s="35"/>
      <c r="J18" s="36"/>
      <c r="K18" s="53"/>
    </row>
    <row r="19" spans="1:11" ht="12.75">
      <c r="A19" s="48"/>
      <c r="B19" s="42"/>
      <c r="C19" s="42"/>
      <c r="D19" s="42"/>
      <c r="E19" s="35"/>
      <c r="F19" s="35"/>
      <c r="G19" s="35"/>
      <c r="H19" s="35"/>
      <c r="I19" s="35"/>
      <c r="J19" s="36"/>
      <c r="K19" s="53"/>
    </row>
    <row r="20" spans="1:11" ht="18.75" customHeight="1">
      <c r="A20" s="48" t="s">
        <v>33</v>
      </c>
      <c r="B20" s="42"/>
      <c r="C20" s="201"/>
      <c r="D20" s="202"/>
      <c r="E20" s="202"/>
      <c r="F20" s="202"/>
      <c r="G20" s="202"/>
      <c r="H20" s="203"/>
      <c r="I20" s="43"/>
      <c r="J20" s="36"/>
      <c r="K20" s="51"/>
    </row>
    <row r="21" spans="1:11" ht="15.75">
      <c r="A21" s="45"/>
      <c r="B21" s="42"/>
      <c r="C21" s="42"/>
      <c r="D21" s="42"/>
      <c r="E21" s="35"/>
      <c r="F21" s="35"/>
      <c r="G21" s="35"/>
      <c r="H21" s="35"/>
      <c r="I21" s="35"/>
      <c r="J21" s="36"/>
      <c r="K21" s="53"/>
    </row>
    <row r="22" spans="1:11" ht="18.75" customHeight="1">
      <c r="A22" s="48" t="s">
        <v>19</v>
      </c>
      <c r="B22" s="42"/>
      <c r="C22" s="59"/>
      <c r="D22" s="35" t="s">
        <v>20</v>
      </c>
      <c r="E22" s="35"/>
      <c r="F22" s="33"/>
      <c r="G22" s="192"/>
      <c r="H22" s="193"/>
      <c r="I22" s="35"/>
      <c r="J22" s="49"/>
      <c r="K22" s="60" t="s">
        <v>13</v>
      </c>
    </row>
    <row r="23" spans="1:11" ht="18.75" customHeight="1">
      <c r="A23" s="45"/>
      <c r="B23" s="42"/>
      <c r="C23" s="59"/>
      <c r="D23" s="35" t="s">
        <v>2</v>
      </c>
      <c r="E23" s="35"/>
      <c r="F23" s="33"/>
      <c r="G23" s="35"/>
      <c r="H23" s="35"/>
      <c r="I23" s="35"/>
      <c r="J23" s="36"/>
      <c r="K23" s="53"/>
    </row>
    <row r="24" spans="1:11" ht="18.75" customHeight="1">
      <c r="A24" s="45"/>
      <c r="B24" s="42"/>
      <c r="C24" s="61"/>
      <c r="D24" s="35"/>
      <c r="E24" s="35"/>
      <c r="F24" s="33"/>
      <c r="G24" s="35"/>
      <c r="H24" s="35"/>
      <c r="I24" s="35"/>
      <c r="J24" s="36"/>
      <c r="K24" s="53"/>
    </row>
    <row r="25" spans="1:11" ht="18.75" customHeight="1">
      <c r="A25" s="48" t="s">
        <v>12</v>
      </c>
      <c r="B25" s="42"/>
      <c r="C25" s="201"/>
      <c r="D25" s="202"/>
      <c r="E25" s="202"/>
      <c r="F25" s="202"/>
      <c r="G25" s="202"/>
      <c r="H25" s="203"/>
      <c r="I25" s="43"/>
      <c r="J25" s="49"/>
      <c r="K25" s="51" t="s">
        <v>13</v>
      </c>
    </row>
    <row r="26" spans="1:11" ht="18.75" customHeight="1">
      <c r="A26" s="48"/>
      <c r="B26" s="42"/>
      <c r="C26" s="62"/>
      <c r="D26" s="42"/>
      <c r="E26" s="35"/>
      <c r="F26" s="35"/>
      <c r="G26" s="36"/>
      <c r="H26" s="35"/>
      <c r="I26" s="35"/>
      <c r="J26" s="36"/>
      <c r="K26" s="53"/>
    </row>
    <row r="27" spans="1:11" ht="18.75" customHeight="1">
      <c r="A27" s="45"/>
      <c r="B27" s="42"/>
      <c r="C27" s="59"/>
      <c r="D27" s="42" t="s">
        <v>30</v>
      </c>
      <c r="E27" s="35"/>
      <c r="F27" s="35"/>
      <c r="G27" s="36"/>
      <c r="H27" s="35"/>
      <c r="I27" s="49"/>
      <c r="J27" s="63" t="s">
        <v>14</v>
      </c>
      <c r="K27" s="53"/>
    </row>
    <row r="28" spans="1:11" ht="18.75" customHeight="1">
      <c r="A28" s="45"/>
      <c r="B28" s="64"/>
      <c r="C28" s="62"/>
      <c r="D28" s="35"/>
      <c r="E28" s="35"/>
      <c r="F28" s="65"/>
      <c r="G28" s="35"/>
      <c r="H28" s="35"/>
      <c r="I28" s="35"/>
      <c r="J28" s="36"/>
      <c r="K28" s="53"/>
    </row>
    <row r="29" spans="1:11" ht="18.75" customHeight="1">
      <c r="A29" s="45"/>
      <c r="B29" s="64" t="s">
        <v>25</v>
      </c>
      <c r="C29" s="59"/>
      <c r="D29" s="35" t="s">
        <v>15</v>
      </c>
      <c r="E29" s="35"/>
      <c r="F29" s="49"/>
      <c r="G29" s="35" t="s">
        <v>16</v>
      </c>
      <c r="H29" s="35"/>
      <c r="I29" s="35"/>
      <c r="J29" s="49"/>
      <c r="K29" s="51" t="s">
        <v>13</v>
      </c>
    </row>
    <row r="30" spans="1:11" ht="8.25" customHeight="1">
      <c r="A30" s="48"/>
      <c r="B30" s="42"/>
      <c r="C30" s="66"/>
      <c r="D30" s="67"/>
      <c r="E30" s="35"/>
      <c r="F30" s="35"/>
      <c r="G30" s="68"/>
      <c r="H30" s="68"/>
      <c r="I30" s="68"/>
      <c r="J30" s="69"/>
      <c r="K30" s="53"/>
    </row>
    <row r="31" spans="1:11" ht="18.75" customHeight="1">
      <c r="A31" s="165" t="s">
        <v>10</v>
      </c>
      <c r="B31" s="172"/>
      <c r="C31" s="173"/>
      <c r="D31" s="174"/>
      <c r="E31" s="174"/>
      <c r="F31" s="174"/>
      <c r="G31" s="175"/>
      <c r="H31" s="42"/>
      <c r="I31" s="42"/>
      <c r="J31" s="59"/>
      <c r="K31" s="51" t="s">
        <v>13</v>
      </c>
    </row>
    <row r="32" spans="1:11" ht="8.25" customHeight="1">
      <c r="A32" s="48"/>
      <c r="B32" s="47"/>
      <c r="C32" s="42"/>
      <c r="D32" s="42"/>
      <c r="E32" s="42"/>
      <c r="F32" s="42"/>
      <c r="G32" s="70"/>
      <c r="H32" s="42"/>
      <c r="I32" s="42"/>
      <c r="J32" s="43"/>
      <c r="K32" s="53"/>
    </row>
    <row r="33" spans="1:11" ht="18.75" customHeight="1">
      <c r="A33" s="165" t="s">
        <v>34</v>
      </c>
      <c r="B33" s="172"/>
      <c r="C33" s="71"/>
      <c r="D33" s="42" t="s">
        <v>29</v>
      </c>
      <c r="E33" s="33"/>
      <c r="F33" s="33"/>
      <c r="G33" s="36"/>
      <c r="H33" s="35"/>
      <c r="I33" s="35"/>
      <c r="J33" s="59"/>
      <c r="K33" s="51" t="s">
        <v>13</v>
      </c>
    </row>
    <row r="34" spans="1:11" ht="8.25" customHeight="1">
      <c r="A34" s="48"/>
      <c r="B34" s="47"/>
      <c r="C34" s="42"/>
      <c r="D34" s="42"/>
      <c r="E34" s="33"/>
      <c r="F34" s="33"/>
      <c r="G34" s="35"/>
      <c r="H34" s="35"/>
      <c r="I34" s="35"/>
      <c r="J34" s="36"/>
      <c r="K34" s="53"/>
    </row>
    <row r="35" spans="1:11" ht="18.75" customHeight="1">
      <c r="A35" s="165" t="s">
        <v>11</v>
      </c>
      <c r="B35" s="172"/>
      <c r="C35" s="173"/>
      <c r="D35" s="174"/>
      <c r="E35" s="174"/>
      <c r="F35" s="174"/>
      <c r="G35" s="175"/>
      <c r="H35" s="42"/>
      <c r="I35" s="42"/>
      <c r="J35" s="59"/>
      <c r="K35" s="51" t="s">
        <v>13</v>
      </c>
    </row>
    <row r="36" spans="1:11" ht="8.25" customHeight="1">
      <c r="A36" s="48"/>
      <c r="B36" s="42"/>
      <c r="C36" s="42"/>
      <c r="D36" s="42"/>
      <c r="E36" s="35"/>
      <c r="F36" s="35"/>
      <c r="G36" s="35"/>
      <c r="H36" s="35"/>
      <c r="I36" s="35"/>
      <c r="J36" s="36"/>
      <c r="K36" s="53"/>
    </row>
    <row r="37" spans="1:11" ht="15.75">
      <c r="A37" s="45"/>
      <c r="B37" s="42"/>
      <c r="C37" s="42"/>
      <c r="D37" s="42"/>
      <c r="E37" s="35"/>
      <c r="F37" s="35"/>
      <c r="G37" s="35"/>
      <c r="H37" s="35"/>
      <c r="I37" s="35"/>
      <c r="J37" s="36"/>
      <c r="K37" s="53"/>
    </row>
    <row r="38" spans="1:11" ht="18.75" customHeight="1">
      <c r="A38" s="48" t="s">
        <v>17</v>
      </c>
      <c r="B38" s="42"/>
      <c r="C38" s="59"/>
      <c r="D38" s="35" t="s">
        <v>1</v>
      </c>
      <c r="E38" s="49"/>
      <c r="F38" s="35" t="s">
        <v>2</v>
      </c>
      <c r="G38" s="35"/>
      <c r="H38" s="35"/>
      <c r="I38" s="35"/>
      <c r="J38" s="49"/>
      <c r="K38" s="51" t="s">
        <v>13</v>
      </c>
    </row>
    <row r="39" spans="1:11" ht="12.75">
      <c r="A39" s="48"/>
      <c r="B39" s="42"/>
      <c r="C39" s="42"/>
      <c r="D39" s="42"/>
      <c r="E39" s="35"/>
      <c r="F39" s="35"/>
      <c r="G39" s="35"/>
      <c r="H39" s="35"/>
      <c r="I39" s="35"/>
      <c r="J39" s="36"/>
      <c r="K39" s="53"/>
    </row>
    <row r="40" spans="1:11" ht="18.75" customHeight="1">
      <c r="A40" s="48" t="s">
        <v>21</v>
      </c>
      <c r="B40" s="42"/>
      <c r="C40" s="42"/>
      <c r="D40" s="42"/>
      <c r="E40" s="49"/>
      <c r="F40" s="35" t="s">
        <v>1</v>
      </c>
      <c r="G40" s="49"/>
      <c r="H40" s="63" t="s">
        <v>2</v>
      </c>
      <c r="I40" s="35"/>
      <c r="J40" s="36"/>
      <c r="K40" s="53"/>
    </row>
    <row r="41" spans="1:11" ht="12.75">
      <c r="A41" s="48"/>
      <c r="B41" s="42"/>
      <c r="C41" s="42"/>
      <c r="D41" s="42"/>
      <c r="E41" s="35"/>
      <c r="F41" s="35"/>
      <c r="G41" s="72"/>
      <c r="H41" s="35"/>
      <c r="I41" s="35"/>
      <c r="J41" s="36"/>
      <c r="K41" s="53"/>
    </row>
    <row r="42" spans="1:11" ht="12.75">
      <c r="A42" s="48"/>
      <c r="B42" s="42"/>
      <c r="C42" s="42"/>
      <c r="D42" s="42"/>
      <c r="E42" s="35"/>
      <c r="F42" s="35"/>
      <c r="G42" s="35"/>
      <c r="H42" s="35"/>
      <c r="I42" s="35"/>
      <c r="J42" s="36"/>
      <c r="K42" s="53"/>
    </row>
    <row r="43" spans="1:11" ht="18.75" customHeight="1">
      <c r="A43" s="48" t="s">
        <v>18</v>
      </c>
      <c r="B43" s="42"/>
      <c r="C43" s="59"/>
      <c r="D43" s="42" t="s">
        <v>1</v>
      </c>
      <c r="E43" s="49"/>
      <c r="F43" s="35" t="s">
        <v>2</v>
      </c>
      <c r="G43" s="35"/>
      <c r="H43" s="35"/>
      <c r="I43" s="35"/>
      <c r="J43" s="36"/>
      <c r="K43" s="53"/>
    </row>
    <row r="44" spans="1:11" ht="12.75">
      <c r="A44" s="100"/>
      <c r="B44" s="33"/>
      <c r="C44" s="33"/>
      <c r="D44" s="33"/>
      <c r="E44" s="33"/>
      <c r="F44" s="33"/>
      <c r="G44" s="33"/>
      <c r="H44" s="33"/>
      <c r="I44" s="33"/>
      <c r="J44" s="74"/>
      <c r="K44" s="53"/>
    </row>
    <row r="45" spans="1:11" ht="13.5" thickBot="1">
      <c r="A45" s="75"/>
      <c r="B45" s="76"/>
      <c r="C45" s="76"/>
      <c r="D45" s="76"/>
      <c r="E45" s="77"/>
      <c r="F45" s="77"/>
      <c r="G45" s="77"/>
      <c r="H45" s="77"/>
      <c r="I45" s="77"/>
      <c r="J45" s="78"/>
      <c r="K45" s="79"/>
    </row>
    <row r="46" spans="1:11" ht="15.75">
      <c r="A46" s="34"/>
      <c r="B46" s="42"/>
      <c r="C46" s="42"/>
      <c r="D46" s="42"/>
      <c r="E46" s="35"/>
      <c r="F46" s="35"/>
      <c r="G46" s="35"/>
      <c r="H46" s="35"/>
      <c r="I46" s="35"/>
      <c r="J46" s="36"/>
      <c r="K46" s="35"/>
    </row>
    <row r="47" spans="1:11" ht="12.75">
      <c r="A47" s="80"/>
      <c r="B47" s="64"/>
      <c r="C47" s="64"/>
      <c r="D47" s="64"/>
      <c r="E47" s="35"/>
      <c r="F47" s="35"/>
      <c r="G47" s="35"/>
      <c r="H47" s="35"/>
      <c r="I47" s="35"/>
      <c r="J47" s="36"/>
      <c r="K47" s="35"/>
    </row>
    <row r="48" spans="1:11" ht="13.5" thickBot="1">
      <c r="A48" s="80"/>
      <c r="B48" s="42"/>
      <c r="C48" s="42"/>
      <c r="D48" s="42"/>
      <c r="E48" s="35"/>
      <c r="F48" s="35"/>
      <c r="G48" s="35"/>
      <c r="H48" s="35"/>
      <c r="I48" s="35"/>
      <c r="J48" s="36"/>
      <c r="K48" s="35"/>
    </row>
    <row r="49" spans="1:11" s="7" customFormat="1" ht="49.5" customHeight="1" thickBot="1">
      <c r="A49" s="81" t="s">
        <v>4</v>
      </c>
      <c r="B49" s="188" t="s">
        <v>0</v>
      </c>
      <c r="C49" s="189"/>
      <c r="D49" s="189"/>
      <c r="E49" s="82" t="s">
        <v>1</v>
      </c>
      <c r="F49" s="83" t="s">
        <v>2</v>
      </c>
      <c r="G49" s="83" t="s">
        <v>60</v>
      </c>
      <c r="H49" s="196" t="s">
        <v>3</v>
      </c>
      <c r="I49" s="189"/>
      <c r="J49" s="189"/>
      <c r="K49" s="197"/>
    </row>
    <row r="50" spans="1:11" s="6" customFormat="1" ht="49.5" customHeight="1" thickBot="1">
      <c r="A50" s="84">
        <v>1</v>
      </c>
      <c r="B50" s="204" t="s">
        <v>61</v>
      </c>
      <c r="C50" s="205"/>
      <c r="D50" s="205"/>
      <c r="E50" s="85"/>
      <c r="F50" s="93"/>
      <c r="G50" s="94"/>
      <c r="H50" s="206"/>
      <c r="I50" s="206"/>
      <c r="J50" s="206"/>
      <c r="K50" s="207"/>
    </row>
    <row r="51" spans="1:11" s="7" customFormat="1" ht="49.5" customHeight="1" thickBot="1">
      <c r="A51" s="84">
        <v>2</v>
      </c>
      <c r="B51" s="190" t="s">
        <v>62</v>
      </c>
      <c r="C51" s="191"/>
      <c r="D51" s="184"/>
      <c r="E51" s="85"/>
      <c r="F51" s="85"/>
      <c r="G51" s="92"/>
      <c r="H51" s="198"/>
      <c r="I51" s="199"/>
      <c r="J51" s="199"/>
      <c r="K51" s="200"/>
    </row>
    <row r="52" spans="1:11" s="7" customFormat="1" ht="49.5" customHeight="1" thickBot="1">
      <c r="A52" s="84">
        <v>3</v>
      </c>
      <c r="B52" s="184" t="s">
        <v>63</v>
      </c>
      <c r="C52" s="185"/>
      <c r="D52" s="185"/>
      <c r="E52" s="88"/>
      <c r="F52" s="88"/>
      <c r="G52" s="87"/>
      <c r="H52" s="182"/>
      <c r="I52" s="182"/>
      <c r="J52" s="182"/>
      <c r="K52" s="183"/>
    </row>
    <row r="53" spans="1:11" s="7" customFormat="1" ht="49.5" customHeight="1" thickBot="1">
      <c r="A53" s="84">
        <v>4</v>
      </c>
      <c r="B53" s="184" t="s">
        <v>64</v>
      </c>
      <c r="C53" s="185"/>
      <c r="D53" s="185"/>
      <c r="E53" s="88"/>
      <c r="F53" s="88"/>
      <c r="G53" s="88"/>
      <c r="H53" s="208"/>
      <c r="I53" s="208"/>
      <c r="J53" s="208"/>
      <c r="K53" s="209"/>
    </row>
    <row r="54" spans="1:11" s="7" customFormat="1" ht="49.5" customHeight="1" thickBot="1">
      <c r="A54" s="84">
        <v>5</v>
      </c>
      <c r="B54" s="167" t="s">
        <v>65</v>
      </c>
      <c r="C54" s="168"/>
      <c r="D54" s="168"/>
      <c r="E54" s="89"/>
      <c r="F54" s="89"/>
      <c r="G54" s="91"/>
      <c r="H54" s="210"/>
      <c r="I54" s="210"/>
      <c r="J54" s="210"/>
      <c r="K54" s="211"/>
    </row>
    <row r="55" spans="1:11" s="7" customFormat="1" ht="49.5" customHeight="1" thickBot="1">
      <c r="A55" s="84">
        <v>6</v>
      </c>
      <c r="B55" s="169" t="s">
        <v>66</v>
      </c>
      <c r="C55" s="170"/>
      <c r="D55" s="171"/>
      <c r="E55" s="89"/>
      <c r="F55" s="89"/>
      <c r="G55" s="91"/>
      <c r="H55" s="212"/>
      <c r="I55" s="213"/>
      <c r="J55" s="213"/>
      <c r="K55" s="214"/>
    </row>
    <row r="56" spans="1:11" s="7" customFormat="1" ht="49.5" customHeight="1" thickBot="1">
      <c r="A56" s="84">
        <v>7</v>
      </c>
      <c r="B56" s="167" t="s">
        <v>67</v>
      </c>
      <c r="C56" s="168"/>
      <c r="D56" s="168"/>
      <c r="E56" s="89"/>
      <c r="F56" s="89"/>
      <c r="G56" s="91"/>
      <c r="H56" s="210"/>
      <c r="I56" s="210"/>
      <c r="J56" s="210"/>
      <c r="K56" s="211"/>
    </row>
    <row r="57" spans="1:11" s="7" customFormat="1" ht="49.5" customHeight="1" thickBot="1">
      <c r="A57" s="84">
        <v>9</v>
      </c>
      <c r="B57" s="178" t="s">
        <v>71</v>
      </c>
      <c r="C57" s="179"/>
      <c r="D57" s="179"/>
      <c r="E57" s="89"/>
      <c r="F57" s="89"/>
      <c r="G57" s="89"/>
      <c r="H57" s="215"/>
      <c r="I57" s="215"/>
      <c r="J57" s="215"/>
      <c r="K57" s="216"/>
    </row>
    <row r="58" spans="1:11" s="7" customFormat="1" ht="59.25" customHeight="1" thickBot="1">
      <c r="A58" s="84">
        <v>10</v>
      </c>
      <c r="B58" s="180" t="s">
        <v>72</v>
      </c>
      <c r="C58" s="181"/>
      <c r="D58" s="181"/>
      <c r="E58" s="90"/>
      <c r="F58" s="90"/>
      <c r="G58" s="90"/>
      <c r="H58" s="217"/>
      <c r="I58" s="217"/>
      <c r="J58" s="217"/>
      <c r="K58" s="218"/>
    </row>
    <row r="59" spans="1:11" ht="12.75" customHeight="1">
      <c r="A59" s="73"/>
      <c r="B59" s="33"/>
      <c r="C59" s="33"/>
      <c r="D59" s="33"/>
      <c r="E59" s="33"/>
      <c r="F59" s="33"/>
      <c r="G59" s="33"/>
      <c r="H59" s="33"/>
      <c r="I59" s="33"/>
      <c r="J59" s="74"/>
      <c r="K59" s="33"/>
    </row>
    <row r="60" spans="1:11" ht="12.75" customHeight="1">
      <c r="A60" s="73" t="s">
        <v>54</v>
      </c>
      <c r="B60" s="33"/>
      <c r="C60" s="33"/>
      <c r="D60" s="33"/>
      <c r="E60" s="33"/>
      <c r="F60" s="33"/>
      <c r="G60" s="33"/>
      <c r="H60" s="33"/>
      <c r="I60" s="33"/>
      <c r="J60" s="74"/>
      <c r="K60" s="33"/>
    </row>
    <row r="61" spans="1:11" ht="12.75">
      <c r="A61" s="73" t="s">
        <v>53</v>
      </c>
      <c r="B61" s="33"/>
      <c r="C61" s="33"/>
      <c r="D61" s="33"/>
      <c r="E61" s="33"/>
      <c r="F61" s="33"/>
      <c r="G61" s="33"/>
      <c r="H61" s="33"/>
      <c r="I61" s="33"/>
      <c r="J61" s="74"/>
      <c r="K61" s="33"/>
    </row>
    <row r="62" ht="12.75">
      <c r="A62" s="73" t="s">
        <v>68</v>
      </c>
    </row>
    <row r="68" spans="1:11" ht="12.75">
      <c r="A68" s="9"/>
      <c r="B68" s="3"/>
      <c r="C68" s="3"/>
      <c r="D68" s="3"/>
      <c r="E68" s="2"/>
      <c r="F68" s="2"/>
      <c r="G68" s="2"/>
      <c r="H68" s="2"/>
      <c r="I68" s="2"/>
      <c r="J68" s="5"/>
      <c r="K68" s="2"/>
    </row>
    <row r="69" spans="1:11" ht="12.75">
      <c r="A69" s="9"/>
      <c r="B69" s="3"/>
      <c r="C69" s="3"/>
      <c r="D69" s="3"/>
      <c r="E69" s="2"/>
      <c r="F69" s="2"/>
      <c r="G69" s="2"/>
      <c r="H69" s="2"/>
      <c r="I69" s="2"/>
      <c r="J69" s="5"/>
      <c r="K69" s="2"/>
    </row>
  </sheetData>
  <sheetProtection/>
  <mergeCells count="36">
    <mergeCell ref="H53:K53"/>
    <mergeCell ref="H54:K54"/>
    <mergeCell ref="H55:K55"/>
    <mergeCell ref="H57:K57"/>
    <mergeCell ref="H56:K56"/>
    <mergeCell ref="H58:K58"/>
    <mergeCell ref="A31:B31"/>
    <mergeCell ref="I8:K8"/>
    <mergeCell ref="H49:K49"/>
    <mergeCell ref="H51:K51"/>
    <mergeCell ref="C25:H25"/>
    <mergeCell ref="G22:H22"/>
    <mergeCell ref="C20:H20"/>
    <mergeCell ref="B50:D50"/>
    <mergeCell ref="H50:K50"/>
    <mergeCell ref="C31:G31"/>
    <mergeCell ref="B57:D57"/>
    <mergeCell ref="B58:D58"/>
    <mergeCell ref="H52:K52"/>
    <mergeCell ref="B52:D52"/>
    <mergeCell ref="A1:K1"/>
    <mergeCell ref="B49:D49"/>
    <mergeCell ref="B51:D51"/>
    <mergeCell ref="B53:D53"/>
    <mergeCell ref="C14:D14"/>
    <mergeCell ref="A33:B33"/>
    <mergeCell ref="A8:B8"/>
    <mergeCell ref="A10:B10"/>
    <mergeCell ref="A14:B14"/>
    <mergeCell ref="B54:D54"/>
    <mergeCell ref="B55:D55"/>
    <mergeCell ref="B56:D56"/>
    <mergeCell ref="A35:B35"/>
    <mergeCell ref="C35:G35"/>
    <mergeCell ref="A12:B12"/>
    <mergeCell ref="C8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  <headerFooter alignWithMargins="0">
    <oddHeader>&amp;CAudit régional : Evaluation des pratiques en matière de qualité des prescriptions des antibiotiques
&amp;RJanvier 2018</oddHeader>
    <oddFooter>&amp;CPage &amp;P de &amp;N</oddFooter>
  </headerFooter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52"/>
  <sheetViews>
    <sheetView tabSelected="1" zoomScalePageLayoutView="0" workbookViewId="0" topLeftCell="J1">
      <selection activeCell="L16" sqref="L16"/>
    </sheetView>
  </sheetViews>
  <sheetFormatPr defaultColWidth="11.421875" defaultRowHeight="12.75"/>
  <cols>
    <col min="1" max="1" width="12.28125" style="4" customWidth="1"/>
    <col min="2" max="3" width="13.7109375" style="0" customWidth="1"/>
    <col min="4" max="4" width="11.57421875" style="0" customWidth="1"/>
    <col min="5" max="5" width="12.421875" style="0" customWidth="1"/>
    <col min="6" max="6" width="13.7109375" style="0" customWidth="1"/>
    <col min="7" max="7" width="24.00390625" style="0" customWidth="1"/>
    <col min="8" max="8" width="14.57421875" style="0" customWidth="1"/>
    <col min="9" max="9" width="15.28125" style="0" customWidth="1"/>
    <col min="10" max="10" width="29.421875" style="0" customWidth="1"/>
    <col min="11" max="11" width="21.421875" style="0" customWidth="1"/>
    <col min="12" max="12" width="16.28125" style="0" customWidth="1"/>
    <col min="13" max="13" width="30.421875" style="0" customWidth="1"/>
    <col min="14" max="14" width="27.421875" style="0" customWidth="1"/>
    <col min="17" max="17" width="16.57421875" style="0" customWidth="1"/>
    <col min="18" max="18" width="15.28125" style="0" customWidth="1"/>
    <col min="19" max="19" width="15.8515625" style="0" customWidth="1"/>
    <col min="20" max="20" width="14.57421875" style="0" customWidth="1"/>
    <col min="21" max="21" width="23.8515625" style="0" customWidth="1"/>
    <col min="22" max="22" width="15.8515625" style="0" customWidth="1"/>
    <col min="23" max="23" width="16.421875" style="0" customWidth="1"/>
    <col min="24" max="24" width="22.140625" style="0" customWidth="1"/>
    <col min="25" max="25" width="23.7109375" style="0" customWidth="1"/>
    <col min="26" max="26" width="23.8515625" style="0" customWidth="1"/>
    <col min="27" max="29" width="22.00390625" style="0" customWidth="1"/>
    <col min="30" max="30" width="23.421875" style="0" customWidth="1"/>
    <col min="31" max="31" width="39.7109375" style="0" customWidth="1"/>
    <col min="32" max="32" width="39.57421875" style="0" customWidth="1"/>
    <col min="33" max="33" width="23.421875" style="0" customWidth="1"/>
  </cols>
  <sheetData>
    <row r="1" spans="1:33" ht="15" customHeight="1">
      <c r="A1" s="242" t="s">
        <v>35</v>
      </c>
      <c r="B1" s="243"/>
      <c r="C1" s="243"/>
      <c r="D1" s="243"/>
      <c r="E1" s="243"/>
      <c r="F1" s="243"/>
      <c r="G1" s="244"/>
      <c r="H1" s="219" t="s">
        <v>36</v>
      </c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1"/>
      <c r="V1" s="239" t="s">
        <v>69</v>
      </c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1"/>
    </row>
    <row r="2" spans="1:33" ht="12.75">
      <c r="A2" s="245"/>
      <c r="B2" s="246"/>
      <c r="C2" s="246"/>
      <c r="D2" s="246"/>
      <c r="E2" s="246"/>
      <c r="F2" s="246"/>
      <c r="G2" s="247"/>
      <c r="H2" s="222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4"/>
      <c r="V2" s="11">
        <v>1</v>
      </c>
      <c r="W2" s="11">
        <v>2</v>
      </c>
      <c r="X2" s="11">
        <v>3</v>
      </c>
      <c r="Y2" s="11">
        <v>4</v>
      </c>
      <c r="Z2" s="248" t="s">
        <v>37</v>
      </c>
      <c r="AA2" s="95">
        <v>5</v>
      </c>
      <c r="AB2" s="95">
        <v>6</v>
      </c>
      <c r="AC2" s="95">
        <v>7</v>
      </c>
      <c r="AD2" s="251" t="s">
        <v>37</v>
      </c>
      <c r="AE2" s="96">
        <v>8</v>
      </c>
      <c r="AF2" s="96">
        <v>9</v>
      </c>
      <c r="AG2" s="252" t="s">
        <v>37</v>
      </c>
    </row>
    <row r="3" spans="1:33" ht="12.75" customHeight="1">
      <c r="A3" s="236" t="s">
        <v>59</v>
      </c>
      <c r="B3" s="237" t="s">
        <v>31</v>
      </c>
      <c r="C3" s="236" t="s">
        <v>55</v>
      </c>
      <c r="D3" s="236" t="s">
        <v>38</v>
      </c>
      <c r="E3" s="236" t="s">
        <v>39</v>
      </c>
      <c r="F3" s="236" t="s">
        <v>40</v>
      </c>
      <c r="G3" s="237" t="s">
        <v>37</v>
      </c>
      <c r="H3" s="225" t="s">
        <v>56</v>
      </c>
      <c r="I3" s="225" t="s">
        <v>49</v>
      </c>
      <c r="J3" s="225" t="s">
        <v>50</v>
      </c>
      <c r="K3" s="229" t="s">
        <v>43</v>
      </c>
      <c r="L3" s="225" t="s">
        <v>44</v>
      </c>
      <c r="M3" s="225" t="s">
        <v>45</v>
      </c>
      <c r="N3" s="225" t="s">
        <v>46</v>
      </c>
      <c r="O3" s="225" t="s">
        <v>41</v>
      </c>
      <c r="P3" s="225" t="s">
        <v>57</v>
      </c>
      <c r="Q3" s="225" t="s">
        <v>42</v>
      </c>
      <c r="R3" s="225" t="s">
        <v>47</v>
      </c>
      <c r="S3" s="225" t="s">
        <v>485</v>
      </c>
      <c r="T3" s="225" t="s">
        <v>48</v>
      </c>
      <c r="U3" s="226" t="s">
        <v>37</v>
      </c>
      <c r="V3" s="231" t="s">
        <v>61</v>
      </c>
      <c r="W3" s="231" t="s">
        <v>62</v>
      </c>
      <c r="X3" s="232" t="s">
        <v>63</v>
      </c>
      <c r="Y3" s="231" t="s">
        <v>64</v>
      </c>
      <c r="Z3" s="249"/>
      <c r="AA3" s="234" t="s">
        <v>65</v>
      </c>
      <c r="AB3" s="235" t="s">
        <v>66</v>
      </c>
      <c r="AC3" s="235" t="s">
        <v>67</v>
      </c>
      <c r="AD3" s="235"/>
      <c r="AE3" s="228" t="s">
        <v>51</v>
      </c>
      <c r="AF3" s="228" t="s">
        <v>52</v>
      </c>
      <c r="AG3" s="253"/>
    </row>
    <row r="4" spans="1:33" ht="41.25" customHeight="1">
      <c r="A4" s="236"/>
      <c r="B4" s="238"/>
      <c r="C4" s="236"/>
      <c r="D4" s="236"/>
      <c r="E4" s="236"/>
      <c r="F4" s="236"/>
      <c r="G4" s="238"/>
      <c r="H4" s="225"/>
      <c r="I4" s="225"/>
      <c r="J4" s="225"/>
      <c r="K4" s="230"/>
      <c r="L4" s="225"/>
      <c r="M4" s="225"/>
      <c r="N4" s="225"/>
      <c r="O4" s="225"/>
      <c r="P4" s="225"/>
      <c r="Q4" s="225"/>
      <c r="R4" s="225"/>
      <c r="S4" s="225"/>
      <c r="T4" s="225"/>
      <c r="U4" s="227"/>
      <c r="V4" s="231"/>
      <c r="W4" s="231"/>
      <c r="X4" s="233"/>
      <c r="Y4" s="231"/>
      <c r="Z4" s="250"/>
      <c r="AA4" s="228"/>
      <c r="AB4" s="234"/>
      <c r="AC4" s="234"/>
      <c r="AD4" s="234"/>
      <c r="AE4" s="228" t="s">
        <v>24</v>
      </c>
      <c r="AF4" s="228" t="s">
        <v>24</v>
      </c>
      <c r="AG4" s="254"/>
    </row>
    <row r="5" spans="1:33" ht="12.75">
      <c r="A5" s="12">
        <v>1</v>
      </c>
      <c r="B5" s="15"/>
      <c r="C5" s="13"/>
      <c r="D5" s="13"/>
      <c r="E5" s="14"/>
      <c r="F5" s="15"/>
      <c r="G5" s="16"/>
      <c r="H5" s="17"/>
      <c r="I5" s="20"/>
      <c r="J5" s="17"/>
      <c r="K5" s="21"/>
      <c r="L5" s="19"/>
      <c r="M5" s="20"/>
      <c r="N5" s="21"/>
      <c r="O5" s="19"/>
      <c r="P5" s="18"/>
      <c r="Q5" s="20"/>
      <c r="R5" s="20"/>
      <c r="S5" s="20"/>
      <c r="T5" s="20"/>
      <c r="U5" s="21"/>
      <c r="V5" s="22"/>
      <c r="W5" s="31"/>
      <c r="X5" s="22"/>
      <c r="Y5" s="22"/>
      <c r="Z5" s="23"/>
      <c r="AA5" s="97"/>
      <c r="AB5" s="97"/>
      <c r="AC5" s="97"/>
      <c r="AD5" s="98"/>
      <c r="AE5" s="97"/>
      <c r="AF5" s="97"/>
      <c r="AG5" s="97"/>
    </row>
    <row r="6" spans="1:33" ht="12.75">
      <c r="A6" s="12">
        <v>2</v>
      </c>
      <c r="B6" s="15"/>
      <c r="C6" s="13"/>
      <c r="D6" s="28"/>
      <c r="E6" s="24"/>
      <c r="F6" s="15"/>
      <c r="G6" s="16"/>
      <c r="H6" s="17"/>
      <c r="I6" s="20"/>
      <c r="J6" s="17"/>
      <c r="K6" s="26"/>
      <c r="L6" s="19"/>
      <c r="M6" s="20"/>
      <c r="N6" s="20"/>
      <c r="O6" s="20"/>
      <c r="P6" s="25"/>
      <c r="Q6" s="20"/>
      <c r="R6" s="20"/>
      <c r="S6" s="20"/>
      <c r="T6" s="20"/>
      <c r="U6" s="26"/>
      <c r="V6" s="22"/>
      <c r="W6" s="31"/>
      <c r="X6" s="22"/>
      <c r="Y6" s="22"/>
      <c r="Z6" s="22"/>
      <c r="AA6" s="97"/>
      <c r="AB6" s="97"/>
      <c r="AC6" s="97"/>
      <c r="AD6" s="97"/>
      <c r="AE6" s="97"/>
      <c r="AF6" s="97"/>
      <c r="AG6" s="98"/>
    </row>
    <row r="7" spans="1:33" ht="12.75">
      <c r="A7" s="12">
        <v>3</v>
      </c>
      <c r="B7" s="15"/>
      <c r="C7" s="13"/>
      <c r="D7" s="28"/>
      <c r="E7" s="24"/>
      <c r="F7" s="15"/>
      <c r="G7" s="16"/>
      <c r="H7" s="17"/>
      <c r="I7" s="20"/>
      <c r="J7" s="17"/>
      <c r="K7" s="20"/>
      <c r="L7" s="19"/>
      <c r="M7" s="20"/>
      <c r="N7" s="20"/>
      <c r="O7" s="20"/>
      <c r="P7" s="25"/>
      <c r="Q7" s="20"/>
      <c r="R7" s="20"/>
      <c r="S7" s="20"/>
      <c r="T7" s="20"/>
      <c r="U7" s="26"/>
      <c r="V7" s="22"/>
      <c r="W7" s="31"/>
      <c r="X7" s="22"/>
      <c r="Y7" s="22"/>
      <c r="Z7" s="27"/>
      <c r="AA7" s="97"/>
      <c r="AB7" s="98"/>
      <c r="AC7" s="97"/>
      <c r="AD7" s="99"/>
      <c r="AE7" s="97"/>
      <c r="AF7" s="97"/>
      <c r="AG7" s="99"/>
    </row>
    <row r="8" spans="1:33" ht="12.75">
      <c r="A8" s="12">
        <v>4</v>
      </c>
      <c r="B8" s="15"/>
      <c r="C8" s="13"/>
      <c r="D8" s="28"/>
      <c r="E8" s="24"/>
      <c r="F8" s="15"/>
      <c r="G8" s="16"/>
      <c r="H8" s="17"/>
      <c r="I8" s="20"/>
      <c r="J8" s="17"/>
      <c r="K8" s="21"/>
      <c r="L8" s="19"/>
      <c r="M8" s="20"/>
      <c r="N8" s="20"/>
      <c r="O8" s="20"/>
      <c r="P8" s="18"/>
      <c r="Q8" s="20"/>
      <c r="R8" s="20"/>
      <c r="S8" s="20"/>
      <c r="T8" s="20"/>
      <c r="U8" s="26"/>
      <c r="V8" s="22"/>
      <c r="W8" s="31"/>
      <c r="X8" s="22"/>
      <c r="Y8" s="22"/>
      <c r="Z8" s="22"/>
      <c r="AA8" s="97"/>
      <c r="AB8" s="97"/>
      <c r="AC8" s="97"/>
      <c r="AD8" s="97"/>
      <c r="AE8" s="97"/>
      <c r="AF8" s="97"/>
      <c r="AG8" s="97"/>
    </row>
    <row r="9" spans="1:33" ht="12.75">
      <c r="A9" s="12">
        <v>5</v>
      </c>
      <c r="B9" s="15"/>
      <c r="C9" s="13"/>
      <c r="D9" s="28"/>
      <c r="E9" s="14"/>
      <c r="F9" s="29"/>
      <c r="G9" s="16"/>
      <c r="H9" s="17"/>
      <c r="I9" s="19"/>
      <c r="J9" s="17"/>
      <c r="K9" s="21"/>
      <c r="L9" s="19"/>
      <c r="M9" s="20"/>
      <c r="N9" s="20"/>
      <c r="O9" s="19"/>
      <c r="P9" s="18"/>
      <c r="Q9" s="20"/>
      <c r="R9" s="19"/>
      <c r="S9" s="20"/>
      <c r="T9" s="19"/>
      <c r="U9" s="21"/>
      <c r="V9" s="22"/>
      <c r="W9" s="31"/>
      <c r="X9" s="31"/>
      <c r="Y9" s="22"/>
      <c r="Z9" s="22"/>
      <c r="AA9" s="98"/>
      <c r="AB9" s="97"/>
      <c r="AC9" s="97"/>
      <c r="AD9" s="97"/>
      <c r="AE9" s="97"/>
      <c r="AF9" s="97"/>
      <c r="AG9" s="97"/>
    </row>
    <row r="10" spans="1:33" ht="12.75">
      <c r="A10" s="12">
        <v>6</v>
      </c>
      <c r="B10" s="15"/>
      <c r="C10" s="13"/>
      <c r="D10" s="28"/>
      <c r="E10" s="24"/>
      <c r="F10" s="15"/>
      <c r="G10" s="16"/>
      <c r="H10" s="17"/>
      <c r="I10" s="20"/>
      <c r="J10" s="17"/>
      <c r="K10" s="21"/>
      <c r="L10" s="19"/>
      <c r="M10" s="20"/>
      <c r="N10" s="20"/>
      <c r="O10" s="19"/>
      <c r="P10" s="18"/>
      <c r="Q10" s="19"/>
      <c r="R10" s="20"/>
      <c r="S10" s="20"/>
      <c r="T10" s="20"/>
      <c r="U10" s="26"/>
      <c r="V10" s="22"/>
      <c r="W10" s="31"/>
      <c r="X10" s="31"/>
      <c r="Y10" s="22"/>
      <c r="Z10" s="30"/>
      <c r="AA10" s="97"/>
      <c r="AB10" s="98"/>
      <c r="AC10" s="98"/>
      <c r="AD10" s="98"/>
      <c r="AE10" s="97"/>
      <c r="AF10" s="97"/>
      <c r="AG10" s="99"/>
    </row>
    <row r="11" spans="1:33" ht="12.75">
      <c r="A11" s="12">
        <v>7</v>
      </c>
      <c r="B11" s="29"/>
      <c r="C11" s="13"/>
      <c r="D11" s="28"/>
      <c r="E11" s="24"/>
      <c r="F11" s="29"/>
      <c r="G11" s="16"/>
      <c r="H11" s="17"/>
      <c r="I11" s="19"/>
      <c r="J11" s="17"/>
      <c r="K11" s="19"/>
      <c r="L11" s="19"/>
      <c r="M11" s="19"/>
      <c r="N11" s="20"/>
      <c r="O11" s="19"/>
      <c r="P11" s="25"/>
      <c r="Q11" s="20"/>
      <c r="R11" s="19"/>
      <c r="S11" s="20"/>
      <c r="T11" s="20"/>
      <c r="U11" s="21"/>
      <c r="V11" s="31"/>
      <c r="W11" s="31"/>
      <c r="X11" s="31"/>
      <c r="Y11" s="22"/>
      <c r="Z11" s="30"/>
      <c r="AA11" s="97"/>
      <c r="AB11" s="97"/>
      <c r="AC11" s="97"/>
      <c r="AD11" s="97"/>
      <c r="AE11" s="97"/>
      <c r="AF11" s="97"/>
      <c r="AG11" s="23"/>
    </row>
    <row r="12" spans="1:33" ht="12.75">
      <c r="A12" s="32">
        <v>8</v>
      </c>
      <c r="B12" s="29"/>
      <c r="C12" s="103"/>
      <c r="D12" s="104"/>
      <c r="E12" s="105"/>
      <c r="F12" s="102"/>
      <c r="G12" s="106"/>
      <c r="H12" s="17"/>
      <c r="I12" s="107"/>
      <c r="J12" s="17"/>
      <c r="K12" s="107"/>
      <c r="L12" s="108"/>
      <c r="M12" s="107"/>
      <c r="N12" s="107"/>
      <c r="O12" s="107"/>
      <c r="P12" s="109"/>
      <c r="Q12" s="107"/>
      <c r="R12" s="107"/>
      <c r="S12" s="107"/>
      <c r="T12" s="107"/>
      <c r="U12" s="110"/>
      <c r="V12" s="31"/>
      <c r="W12" s="31"/>
      <c r="X12" s="31"/>
      <c r="Y12" s="22"/>
      <c r="Z12" s="111"/>
      <c r="AA12" s="98"/>
      <c r="AB12" s="97"/>
      <c r="AC12" s="97"/>
      <c r="AD12" s="112"/>
      <c r="AE12" s="97"/>
      <c r="AF12" s="98"/>
      <c r="AG12" s="112"/>
    </row>
    <row r="13" spans="1:33" ht="12.75">
      <c r="A13" s="32">
        <f>A12+1</f>
        <v>9</v>
      </c>
      <c r="B13" s="29"/>
      <c r="C13" s="103"/>
      <c r="D13" s="104"/>
      <c r="E13" s="105"/>
      <c r="F13" s="102"/>
      <c r="G13" s="106"/>
      <c r="H13" s="17"/>
      <c r="I13" s="107"/>
      <c r="J13" s="17"/>
      <c r="K13" s="107"/>
      <c r="L13" s="108"/>
      <c r="M13" s="107"/>
      <c r="N13" s="107"/>
      <c r="O13" s="107"/>
      <c r="P13" s="109"/>
      <c r="Q13" s="107"/>
      <c r="R13" s="107"/>
      <c r="S13" s="107"/>
      <c r="T13" s="107"/>
      <c r="U13" s="110"/>
      <c r="V13" s="31"/>
      <c r="W13" s="31"/>
      <c r="X13" s="31"/>
      <c r="Y13" s="116"/>
      <c r="Z13" s="111"/>
      <c r="AA13" s="98"/>
      <c r="AB13" s="97"/>
      <c r="AC13" s="97"/>
      <c r="AD13" s="112"/>
      <c r="AE13" s="97"/>
      <c r="AF13" s="97"/>
      <c r="AG13" s="112"/>
    </row>
    <row r="14" spans="1:33" ht="12.75">
      <c r="A14" s="32">
        <f aca="true" t="shared" si="0" ref="A14:A34">A13+1</f>
        <v>10</v>
      </c>
      <c r="B14" s="29"/>
      <c r="C14" s="103"/>
      <c r="D14" s="103"/>
      <c r="E14" s="105"/>
      <c r="F14" s="102"/>
      <c r="G14" s="106"/>
      <c r="H14" s="17"/>
      <c r="I14" s="107"/>
      <c r="J14" s="17"/>
      <c r="K14" s="107"/>
      <c r="L14" s="108"/>
      <c r="M14" s="107"/>
      <c r="N14" s="107"/>
      <c r="O14" s="107"/>
      <c r="P14" s="109"/>
      <c r="Q14" s="107"/>
      <c r="R14" s="107"/>
      <c r="S14" s="107"/>
      <c r="T14" s="107"/>
      <c r="U14" s="110"/>
      <c r="V14" s="31"/>
      <c r="W14" s="116"/>
      <c r="X14" s="31"/>
      <c r="Y14" s="116"/>
      <c r="Z14" s="111"/>
      <c r="AA14" s="97"/>
      <c r="AB14" s="97"/>
      <c r="AC14" s="97"/>
      <c r="AD14" s="112"/>
      <c r="AE14" s="98"/>
      <c r="AF14" s="97"/>
      <c r="AG14" s="112"/>
    </row>
    <row r="15" spans="1:33" ht="12.75">
      <c r="A15" s="32">
        <f t="shared" si="0"/>
        <v>11</v>
      </c>
      <c r="B15" s="29"/>
      <c r="C15" s="103"/>
      <c r="D15" s="103"/>
      <c r="E15" s="105"/>
      <c r="F15" s="102"/>
      <c r="G15" s="106"/>
      <c r="H15" s="17"/>
      <c r="I15" s="107"/>
      <c r="J15" s="17"/>
      <c r="K15" s="107"/>
      <c r="L15" s="108"/>
      <c r="M15" s="107"/>
      <c r="N15" s="107"/>
      <c r="O15" s="107"/>
      <c r="P15" s="109"/>
      <c r="Q15" s="107"/>
      <c r="R15" s="107"/>
      <c r="S15" s="107"/>
      <c r="T15" s="107"/>
      <c r="U15" s="110"/>
      <c r="V15" s="111"/>
      <c r="W15" s="116"/>
      <c r="X15" s="31"/>
      <c r="Y15" s="116"/>
      <c r="Z15" s="111"/>
      <c r="AA15" s="97"/>
      <c r="AB15" s="98"/>
      <c r="AC15" s="97"/>
      <c r="AD15" s="112"/>
      <c r="AE15" s="97"/>
      <c r="AF15" s="98"/>
      <c r="AG15" s="112"/>
    </row>
    <row r="16" spans="1:33" ht="12.75">
      <c r="A16" s="32">
        <f t="shared" si="0"/>
        <v>12</v>
      </c>
      <c r="B16" s="29"/>
      <c r="C16" s="103"/>
      <c r="D16" s="103"/>
      <c r="E16" s="105"/>
      <c r="F16" s="102"/>
      <c r="G16" s="106"/>
      <c r="H16" s="17"/>
      <c r="I16" s="107"/>
      <c r="J16" s="17"/>
      <c r="K16" s="107"/>
      <c r="L16" s="108"/>
      <c r="M16" s="107"/>
      <c r="N16" s="107"/>
      <c r="O16" s="107"/>
      <c r="P16" s="109"/>
      <c r="Q16" s="107"/>
      <c r="R16" s="107"/>
      <c r="S16" s="107"/>
      <c r="T16" s="107"/>
      <c r="U16" s="110"/>
      <c r="V16" s="111"/>
      <c r="W16" s="116"/>
      <c r="X16" s="31"/>
      <c r="Y16" s="116"/>
      <c r="Z16" s="111"/>
      <c r="AA16" s="97"/>
      <c r="AB16" s="98"/>
      <c r="AC16" s="97"/>
      <c r="AD16" s="112"/>
      <c r="AE16" s="97"/>
      <c r="AF16" s="97"/>
      <c r="AG16" s="112"/>
    </row>
    <row r="17" spans="1:33" ht="12.75">
      <c r="A17" s="32">
        <f t="shared" si="0"/>
        <v>13</v>
      </c>
      <c r="B17" s="29"/>
      <c r="C17" s="103"/>
      <c r="D17" s="103"/>
      <c r="E17" s="105"/>
      <c r="F17" s="102"/>
      <c r="G17" s="106"/>
      <c r="H17" s="17"/>
      <c r="I17" s="107"/>
      <c r="J17" s="17"/>
      <c r="K17" s="107"/>
      <c r="L17" s="108"/>
      <c r="M17" s="107"/>
      <c r="N17" s="107"/>
      <c r="O17" s="107"/>
      <c r="P17" s="109"/>
      <c r="Q17" s="107"/>
      <c r="R17" s="107"/>
      <c r="S17" s="107"/>
      <c r="T17" s="107"/>
      <c r="U17" s="110"/>
      <c r="V17" s="111"/>
      <c r="W17" s="116"/>
      <c r="X17" s="31"/>
      <c r="Y17" s="116"/>
      <c r="Z17" s="111"/>
      <c r="AA17" s="98"/>
      <c r="AB17" s="97"/>
      <c r="AC17" s="97"/>
      <c r="AD17" s="112"/>
      <c r="AE17" s="97"/>
      <c r="AF17" s="98"/>
      <c r="AG17" s="112"/>
    </row>
    <row r="18" spans="1:33" ht="12.75">
      <c r="A18" s="32">
        <f t="shared" si="0"/>
        <v>14</v>
      </c>
      <c r="B18" s="29"/>
      <c r="C18" s="103"/>
      <c r="D18" s="103"/>
      <c r="E18" s="105"/>
      <c r="F18" s="102"/>
      <c r="G18" s="106"/>
      <c r="H18" s="17"/>
      <c r="I18" s="107"/>
      <c r="J18" s="17"/>
      <c r="K18" s="107"/>
      <c r="L18" s="108"/>
      <c r="M18" s="107"/>
      <c r="N18" s="107"/>
      <c r="O18" s="107"/>
      <c r="P18" s="109"/>
      <c r="Q18" s="107"/>
      <c r="R18" s="107"/>
      <c r="S18" s="107"/>
      <c r="T18" s="107"/>
      <c r="U18" s="110"/>
      <c r="V18" s="111"/>
      <c r="W18" s="116"/>
      <c r="X18" s="31"/>
      <c r="Y18" s="116"/>
      <c r="Z18" s="111"/>
      <c r="AA18" s="97"/>
      <c r="AB18" s="97"/>
      <c r="AC18" s="97"/>
      <c r="AD18" s="112"/>
      <c r="AE18" s="97"/>
      <c r="AF18" s="97"/>
      <c r="AG18" s="112"/>
    </row>
    <row r="19" spans="1:33" ht="12.75">
      <c r="A19" s="32">
        <f t="shared" si="0"/>
        <v>15</v>
      </c>
      <c r="B19" s="29"/>
      <c r="C19" s="103"/>
      <c r="D19" s="103"/>
      <c r="E19" s="105"/>
      <c r="F19" s="102"/>
      <c r="G19" s="106"/>
      <c r="H19" s="17"/>
      <c r="I19" s="107"/>
      <c r="J19" s="17"/>
      <c r="K19" s="107"/>
      <c r="L19" s="108"/>
      <c r="M19" s="107"/>
      <c r="N19" s="107"/>
      <c r="O19" s="107"/>
      <c r="P19" s="109"/>
      <c r="Q19" s="107"/>
      <c r="R19" s="107"/>
      <c r="S19" s="107"/>
      <c r="T19" s="107"/>
      <c r="U19" s="110"/>
      <c r="V19" s="111"/>
      <c r="W19" s="116"/>
      <c r="X19" s="116"/>
      <c r="Y19" s="116"/>
      <c r="Z19" s="111"/>
      <c r="AA19" s="97"/>
      <c r="AB19" s="97"/>
      <c r="AC19" s="97"/>
      <c r="AD19" s="112"/>
      <c r="AE19" s="97"/>
      <c r="AF19" s="98"/>
      <c r="AG19" s="112"/>
    </row>
    <row r="20" spans="1:33" ht="12.75">
      <c r="A20" s="32">
        <f t="shared" si="0"/>
        <v>16</v>
      </c>
      <c r="B20" s="29"/>
      <c r="C20" s="103"/>
      <c r="D20" s="103"/>
      <c r="E20" s="105"/>
      <c r="F20" s="102"/>
      <c r="G20" s="106"/>
      <c r="H20" s="17"/>
      <c r="I20" s="107"/>
      <c r="J20" s="17"/>
      <c r="K20" s="107"/>
      <c r="L20" s="108"/>
      <c r="M20" s="107"/>
      <c r="N20" s="107"/>
      <c r="O20" s="107"/>
      <c r="P20" s="109"/>
      <c r="Q20" s="107"/>
      <c r="R20" s="107"/>
      <c r="S20" s="107"/>
      <c r="T20" s="107"/>
      <c r="U20" s="110"/>
      <c r="V20" s="111"/>
      <c r="W20" s="116"/>
      <c r="X20" s="116"/>
      <c r="Y20" s="116"/>
      <c r="Z20" s="111"/>
      <c r="AA20" s="97"/>
      <c r="AB20" s="97"/>
      <c r="AC20" s="97"/>
      <c r="AD20" s="112"/>
      <c r="AE20" s="98"/>
      <c r="AF20" s="97"/>
      <c r="AG20" s="112"/>
    </row>
    <row r="21" spans="1:33" ht="12.75">
      <c r="A21" s="32">
        <f t="shared" si="0"/>
        <v>17</v>
      </c>
      <c r="B21" s="29"/>
      <c r="C21" s="103"/>
      <c r="D21" s="103"/>
      <c r="E21" s="105"/>
      <c r="F21" s="102"/>
      <c r="G21" s="106"/>
      <c r="H21" s="17"/>
      <c r="I21" s="107"/>
      <c r="J21" s="17"/>
      <c r="K21" s="107"/>
      <c r="L21" s="108"/>
      <c r="M21" s="107"/>
      <c r="N21" s="107"/>
      <c r="O21" s="107"/>
      <c r="P21" s="109"/>
      <c r="Q21" s="107"/>
      <c r="R21" s="107"/>
      <c r="S21" s="107"/>
      <c r="T21" s="107"/>
      <c r="U21" s="110"/>
      <c r="V21" s="111"/>
      <c r="W21" s="116"/>
      <c r="X21" s="116"/>
      <c r="Y21" s="116"/>
      <c r="Z21" s="111"/>
      <c r="AA21" s="97"/>
      <c r="AB21" s="98"/>
      <c r="AC21" s="97"/>
      <c r="AD21" s="112"/>
      <c r="AE21" s="97"/>
      <c r="AF21" s="97"/>
      <c r="AG21" s="112"/>
    </row>
    <row r="22" spans="1:33" ht="12.75">
      <c r="A22" s="32">
        <f t="shared" si="0"/>
        <v>18</v>
      </c>
      <c r="B22" s="102"/>
      <c r="C22" s="103"/>
      <c r="D22" s="103"/>
      <c r="E22" s="105"/>
      <c r="F22" s="102"/>
      <c r="G22" s="106"/>
      <c r="H22" s="17"/>
      <c r="I22" s="107"/>
      <c r="J22" s="17"/>
      <c r="K22" s="107"/>
      <c r="L22" s="108"/>
      <c r="M22" s="107"/>
      <c r="N22" s="107"/>
      <c r="O22" s="107"/>
      <c r="P22" s="109"/>
      <c r="Q22" s="107"/>
      <c r="R22" s="107"/>
      <c r="S22" s="107"/>
      <c r="T22" s="107"/>
      <c r="U22" s="110"/>
      <c r="V22" s="116"/>
      <c r="W22" s="116"/>
      <c r="X22" s="116"/>
      <c r="Y22" s="116"/>
      <c r="Z22" s="111"/>
      <c r="AA22" s="98"/>
      <c r="AB22" s="97"/>
      <c r="AC22" s="97"/>
      <c r="AD22" s="112"/>
      <c r="AE22" s="97"/>
      <c r="AF22" s="97"/>
      <c r="AG22" s="112"/>
    </row>
    <row r="23" spans="1:33" ht="12.75">
      <c r="A23" s="32">
        <f t="shared" si="0"/>
        <v>19</v>
      </c>
      <c r="B23" s="102"/>
      <c r="C23" s="103"/>
      <c r="D23" s="103"/>
      <c r="E23" s="105"/>
      <c r="F23" s="102"/>
      <c r="G23" s="106"/>
      <c r="H23" s="17"/>
      <c r="I23" s="107"/>
      <c r="J23" s="17"/>
      <c r="K23" s="107"/>
      <c r="L23" s="108"/>
      <c r="M23" s="107"/>
      <c r="N23" s="107"/>
      <c r="O23" s="107"/>
      <c r="P23" s="109"/>
      <c r="Q23" s="107"/>
      <c r="R23" s="107"/>
      <c r="S23" s="107"/>
      <c r="T23" s="107"/>
      <c r="U23" s="110"/>
      <c r="V23" s="116"/>
      <c r="W23" s="116"/>
      <c r="X23" s="116"/>
      <c r="Y23" s="22"/>
      <c r="Z23" s="111"/>
      <c r="AA23" s="97"/>
      <c r="AB23" s="97"/>
      <c r="AC23" s="98"/>
      <c r="AD23" s="112"/>
      <c r="AE23" s="97"/>
      <c r="AF23" s="97"/>
      <c r="AG23" s="112"/>
    </row>
    <row r="24" spans="1:33" ht="12.75">
      <c r="A24" s="32">
        <f t="shared" si="0"/>
        <v>20</v>
      </c>
      <c r="B24" s="102"/>
      <c r="C24" s="103"/>
      <c r="D24" s="103"/>
      <c r="E24" s="105"/>
      <c r="F24" s="102"/>
      <c r="G24" s="106"/>
      <c r="H24" s="17"/>
      <c r="I24" s="107"/>
      <c r="J24" s="17"/>
      <c r="K24" s="107"/>
      <c r="L24" s="108"/>
      <c r="M24" s="107"/>
      <c r="N24" s="107"/>
      <c r="O24" s="107"/>
      <c r="P24" s="109"/>
      <c r="Q24" s="107"/>
      <c r="R24" s="107"/>
      <c r="S24" s="107"/>
      <c r="T24" s="107"/>
      <c r="U24" s="110"/>
      <c r="V24" s="116"/>
      <c r="W24" s="116"/>
      <c r="X24" s="116"/>
      <c r="Y24" s="22"/>
      <c r="Z24" s="111"/>
      <c r="AA24" s="98"/>
      <c r="AB24" s="97"/>
      <c r="AC24" s="97"/>
      <c r="AD24" s="112"/>
      <c r="AE24" s="97"/>
      <c r="AF24" s="98"/>
      <c r="AG24" s="112"/>
    </row>
    <row r="25" spans="1:33" ht="12.75">
      <c r="A25" s="32">
        <f t="shared" si="0"/>
        <v>21</v>
      </c>
      <c r="B25" s="102"/>
      <c r="C25" s="103"/>
      <c r="D25" s="103"/>
      <c r="E25" s="105"/>
      <c r="F25" s="102"/>
      <c r="G25" s="106"/>
      <c r="H25" s="17"/>
      <c r="I25" s="107"/>
      <c r="J25" s="17"/>
      <c r="K25" s="107"/>
      <c r="L25" s="108"/>
      <c r="M25" s="107"/>
      <c r="N25" s="107"/>
      <c r="O25" s="107"/>
      <c r="P25" s="109"/>
      <c r="Q25" s="107"/>
      <c r="R25" s="107"/>
      <c r="S25" s="107"/>
      <c r="T25" s="107"/>
      <c r="U25" s="110"/>
      <c r="V25" s="116"/>
      <c r="W25" s="116"/>
      <c r="X25" s="116"/>
      <c r="Y25" s="22"/>
      <c r="Z25" s="111"/>
      <c r="AA25" s="97"/>
      <c r="AB25" s="97"/>
      <c r="AC25" s="97"/>
      <c r="AD25" s="112"/>
      <c r="AE25" s="97"/>
      <c r="AF25" s="97"/>
      <c r="AG25" s="112"/>
    </row>
    <row r="26" spans="1:33" ht="12.75">
      <c r="A26" s="32">
        <f t="shared" si="0"/>
        <v>22</v>
      </c>
      <c r="B26" s="102"/>
      <c r="C26" s="103"/>
      <c r="D26" s="103"/>
      <c r="E26" s="105"/>
      <c r="F26" s="102"/>
      <c r="G26" s="106"/>
      <c r="H26" s="17"/>
      <c r="I26" s="107"/>
      <c r="J26" s="17"/>
      <c r="K26" s="107"/>
      <c r="L26" s="108"/>
      <c r="M26" s="107"/>
      <c r="N26" s="107"/>
      <c r="O26" s="107"/>
      <c r="P26" s="109"/>
      <c r="Q26" s="107"/>
      <c r="R26" s="107"/>
      <c r="S26" s="107"/>
      <c r="T26" s="107"/>
      <c r="U26" s="110"/>
      <c r="V26" s="116"/>
      <c r="W26" s="116"/>
      <c r="X26" s="116"/>
      <c r="Y26" s="22"/>
      <c r="Z26" s="111"/>
      <c r="AA26" s="97"/>
      <c r="AB26" s="98"/>
      <c r="AC26" s="97"/>
      <c r="AD26" s="112"/>
      <c r="AE26" s="97"/>
      <c r="AF26" s="98"/>
      <c r="AG26" s="112"/>
    </row>
    <row r="27" spans="1:33" ht="12.75">
      <c r="A27" s="32">
        <f t="shared" si="0"/>
        <v>23</v>
      </c>
      <c r="B27" s="102"/>
      <c r="C27" s="103"/>
      <c r="D27" s="103"/>
      <c r="E27" s="105"/>
      <c r="F27" s="102"/>
      <c r="G27" s="106"/>
      <c r="H27" s="17"/>
      <c r="I27" s="107"/>
      <c r="J27" s="17"/>
      <c r="K27" s="107"/>
      <c r="L27" s="108"/>
      <c r="M27" s="107"/>
      <c r="N27" s="107"/>
      <c r="O27" s="107"/>
      <c r="P27" s="109"/>
      <c r="Q27" s="107"/>
      <c r="R27" s="107"/>
      <c r="S27" s="107"/>
      <c r="T27" s="107"/>
      <c r="U27" s="110"/>
      <c r="V27" s="116"/>
      <c r="W27" s="116"/>
      <c r="X27" s="116"/>
      <c r="Y27" s="116"/>
      <c r="Z27" s="111"/>
      <c r="AA27" s="98"/>
      <c r="AB27" s="97"/>
      <c r="AC27" s="97"/>
      <c r="AD27" s="112"/>
      <c r="AE27" s="97"/>
      <c r="AF27" s="97"/>
      <c r="AG27" s="112"/>
    </row>
    <row r="28" spans="1:33" ht="12.75">
      <c r="A28" s="32">
        <f t="shared" si="0"/>
        <v>24</v>
      </c>
      <c r="B28" s="102"/>
      <c r="C28" s="103"/>
      <c r="D28" s="103"/>
      <c r="E28" s="105"/>
      <c r="F28" s="102"/>
      <c r="G28" s="106"/>
      <c r="H28" s="17"/>
      <c r="I28" s="107"/>
      <c r="J28" s="17"/>
      <c r="K28" s="107"/>
      <c r="L28" s="108"/>
      <c r="M28" s="107"/>
      <c r="N28" s="107"/>
      <c r="O28" s="107"/>
      <c r="P28" s="109"/>
      <c r="Q28" s="107"/>
      <c r="R28" s="107"/>
      <c r="S28" s="107"/>
      <c r="T28" s="107"/>
      <c r="U28" s="110"/>
      <c r="V28" s="116"/>
      <c r="W28" s="116"/>
      <c r="X28" s="116"/>
      <c r="Y28" s="116"/>
      <c r="Z28" s="111"/>
      <c r="AA28" s="97"/>
      <c r="AB28" s="97"/>
      <c r="AC28" s="97"/>
      <c r="AD28" s="112"/>
      <c r="AE28" s="97"/>
      <c r="AF28" s="98"/>
      <c r="AG28" s="112"/>
    </row>
    <row r="29" spans="1:33" ht="12.75">
      <c r="A29" s="32">
        <f t="shared" si="0"/>
        <v>25</v>
      </c>
      <c r="B29" s="102"/>
      <c r="C29" s="103"/>
      <c r="D29" s="103"/>
      <c r="E29" s="105"/>
      <c r="F29" s="102"/>
      <c r="G29" s="106"/>
      <c r="H29" s="17"/>
      <c r="I29" s="107"/>
      <c r="J29" s="17"/>
      <c r="K29" s="107"/>
      <c r="L29" s="108"/>
      <c r="M29" s="107"/>
      <c r="N29" s="107"/>
      <c r="O29" s="107"/>
      <c r="P29" s="109"/>
      <c r="Q29" s="107"/>
      <c r="R29" s="107"/>
      <c r="S29" s="107"/>
      <c r="T29" s="107"/>
      <c r="U29" s="110"/>
      <c r="V29" s="116"/>
      <c r="W29" s="116"/>
      <c r="X29" s="116"/>
      <c r="Y29" s="116"/>
      <c r="Z29" s="111"/>
      <c r="AA29" s="97"/>
      <c r="AB29" s="97"/>
      <c r="AC29" s="98"/>
      <c r="AD29" s="112"/>
      <c r="AE29" s="97"/>
      <c r="AF29" s="98"/>
      <c r="AG29" s="112"/>
    </row>
    <row r="30" spans="1:33" ht="12.75">
      <c r="A30" s="32">
        <f t="shared" si="0"/>
        <v>26</v>
      </c>
      <c r="B30" s="102"/>
      <c r="C30" s="103"/>
      <c r="D30" s="103"/>
      <c r="E30" s="105"/>
      <c r="F30" s="102"/>
      <c r="G30" s="106"/>
      <c r="H30" s="17"/>
      <c r="I30" s="107"/>
      <c r="J30" s="17"/>
      <c r="K30" s="107"/>
      <c r="L30" s="108"/>
      <c r="M30" s="107"/>
      <c r="N30" s="107"/>
      <c r="O30" s="107"/>
      <c r="P30" s="109"/>
      <c r="Q30" s="107"/>
      <c r="R30" s="107"/>
      <c r="S30" s="107"/>
      <c r="T30" s="107"/>
      <c r="U30" s="110"/>
      <c r="V30" s="116"/>
      <c r="W30" s="116"/>
      <c r="X30" s="116"/>
      <c r="Y30" s="116"/>
      <c r="Z30" s="111"/>
      <c r="AA30" s="98"/>
      <c r="AB30" s="97"/>
      <c r="AC30" s="97"/>
      <c r="AD30" s="112"/>
      <c r="AE30" s="97"/>
      <c r="AF30" s="97"/>
      <c r="AG30" s="112"/>
    </row>
    <row r="31" spans="1:33" ht="12.75">
      <c r="A31" s="32">
        <f t="shared" si="0"/>
        <v>27</v>
      </c>
      <c r="B31" s="102"/>
      <c r="C31" s="103"/>
      <c r="D31" s="103"/>
      <c r="E31" s="105"/>
      <c r="F31" s="102"/>
      <c r="G31" s="106"/>
      <c r="H31" s="17"/>
      <c r="I31" s="107"/>
      <c r="J31" s="17"/>
      <c r="K31" s="107"/>
      <c r="L31" s="108"/>
      <c r="M31" s="107"/>
      <c r="N31" s="107"/>
      <c r="O31" s="107"/>
      <c r="P31" s="109"/>
      <c r="Q31" s="107"/>
      <c r="R31" s="107"/>
      <c r="S31" s="107"/>
      <c r="T31" s="107"/>
      <c r="U31" s="110"/>
      <c r="V31" s="116"/>
      <c r="W31" s="116"/>
      <c r="X31" s="116"/>
      <c r="Y31" s="116"/>
      <c r="Z31" s="111"/>
      <c r="AA31" s="97"/>
      <c r="AB31" s="98"/>
      <c r="AC31" s="97"/>
      <c r="AD31" s="112"/>
      <c r="AE31" s="97"/>
      <c r="AF31" s="97"/>
      <c r="AG31" s="112"/>
    </row>
    <row r="32" spans="1:33" ht="12.75">
      <c r="A32" s="32">
        <f t="shared" si="0"/>
        <v>28</v>
      </c>
      <c r="B32" s="102"/>
      <c r="C32" s="103"/>
      <c r="D32" s="103"/>
      <c r="E32" s="105"/>
      <c r="F32" s="102"/>
      <c r="G32" s="106"/>
      <c r="H32" s="17"/>
      <c r="I32" s="107"/>
      <c r="J32" s="17"/>
      <c r="K32" s="107"/>
      <c r="L32" s="108"/>
      <c r="M32" s="107"/>
      <c r="N32" s="107"/>
      <c r="O32" s="107"/>
      <c r="P32" s="109"/>
      <c r="Q32" s="107"/>
      <c r="R32" s="107"/>
      <c r="S32" s="107"/>
      <c r="T32" s="107"/>
      <c r="U32" s="110"/>
      <c r="V32" s="116"/>
      <c r="W32" s="116"/>
      <c r="X32" s="116"/>
      <c r="Y32" s="116"/>
      <c r="Z32" s="111"/>
      <c r="AA32" s="97"/>
      <c r="AB32" s="97"/>
      <c r="AC32" s="97"/>
      <c r="AD32" s="112"/>
      <c r="AE32" s="97"/>
      <c r="AF32" s="97"/>
      <c r="AG32" s="112"/>
    </row>
    <row r="33" spans="1:33" ht="12.75">
      <c r="A33" s="32">
        <f t="shared" si="0"/>
        <v>29</v>
      </c>
      <c r="B33" s="102"/>
      <c r="C33" s="103"/>
      <c r="D33" s="103"/>
      <c r="E33" s="105"/>
      <c r="F33" s="102"/>
      <c r="G33" s="106"/>
      <c r="H33" s="17"/>
      <c r="I33" s="107"/>
      <c r="J33" s="17"/>
      <c r="K33" s="107"/>
      <c r="L33" s="108"/>
      <c r="M33" s="107"/>
      <c r="N33" s="107"/>
      <c r="O33" s="107"/>
      <c r="P33" s="109"/>
      <c r="Q33" s="107"/>
      <c r="R33" s="107"/>
      <c r="S33" s="107"/>
      <c r="T33" s="107"/>
      <c r="U33" s="110"/>
      <c r="V33" s="116"/>
      <c r="W33" s="116"/>
      <c r="X33" s="116"/>
      <c r="Y33" s="116"/>
      <c r="Z33" s="111"/>
      <c r="AA33" s="97"/>
      <c r="AB33" s="97"/>
      <c r="AC33" s="97"/>
      <c r="AD33" s="112"/>
      <c r="AE33" s="97"/>
      <c r="AF33" s="97"/>
      <c r="AG33" s="112"/>
    </row>
    <row r="34" spans="1:33" ht="12.75">
      <c r="A34" s="32">
        <f t="shared" si="0"/>
        <v>30</v>
      </c>
      <c r="B34" s="102"/>
      <c r="C34" s="103"/>
      <c r="D34" s="103"/>
      <c r="E34" s="105"/>
      <c r="F34" s="102"/>
      <c r="G34" s="106"/>
      <c r="H34" s="17"/>
      <c r="I34" s="107"/>
      <c r="J34" s="17"/>
      <c r="K34" s="107"/>
      <c r="L34" s="108"/>
      <c r="M34" s="107"/>
      <c r="N34" s="107"/>
      <c r="O34" s="107"/>
      <c r="P34" s="109"/>
      <c r="Q34" s="107"/>
      <c r="R34" s="107"/>
      <c r="S34" s="107"/>
      <c r="T34" s="107"/>
      <c r="U34" s="110"/>
      <c r="V34" s="116"/>
      <c r="W34" s="116"/>
      <c r="X34" s="116"/>
      <c r="Y34" s="116"/>
      <c r="Z34" s="111"/>
      <c r="AA34" s="97"/>
      <c r="AB34" s="97"/>
      <c r="AC34" s="97"/>
      <c r="AD34" s="112"/>
      <c r="AE34" s="97"/>
      <c r="AF34" s="97"/>
      <c r="AG34" s="112"/>
    </row>
    <row r="35" spans="1:33" ht="12.75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2.75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2.75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2.75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2.75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2.75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2.75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2.75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2.75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2.75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2.75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2.75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2.75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2.75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2.75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2.75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2.75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2.75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</sheetData>
  <sheetProtection/>
  <mergeCells count="36">
    <mergeCell ref="V1:AG1"/>
    <mergeCell ref="A1:G2"/>
    <mergeCell ref="Z2:Z4"/>
    <mergeCell ref="AD2:AD4"/>
    <mergeCell ref="AG2:AG4"/>
    <mergeCell ref="H3:H4"/>
    <mergeCell ref="O3:O4"/>
    <mergeCell ref="P3:P4"/>
    <mergeCell ref="S3:S4"/>
    <mergeCell ref="Q3:Q4"/>
    <mergeCell ref="A3:A4"/>
    <mergeCell ref="C3:C4"/>
    <mergeCell ref="D3:D4"/>
    <mergeCell ref="E3:E4"/>
    <mergeCell ref="F3:F4"/>
    <mergeCell ref="G3:G4"/>
    <mergeCell ref="B3:B4"/>
    <mergeCell ref="K3:K4"/>
    <mergeCell ref="AF3:AF4"/>
    <mergeCell ref="W3:W4"/>
    <mergeCell ref="X3:X4"/>
    <mergeCell ref="Y3:Y4"/>
    <mergeCell ref="AA3:AA4"/>
    <mergeCell ref="V3:V4"/>
    <mergeCell ref="AB3:AB4"/>
    <mergeCell ref="AC3:AC4"/>
    <mergeCell ref="H1:U2"/>
    <mergeCell ref="T3:T4"/>
    <mergeCell ref="I3:I4"/>
    <mergeCell ref="J3:J4"/>
    <mergeCell ref="U3:U4"/>
    <mergeCell ref="AE3:AE4"/>
    <mergeCell ref="L3:L4"/>
    <mergeCell ref="M3:M4"/>
    <mergeCell ref="N3:N4"/>
    <mergeCell ref="R3:R4"/>
  </mergeCells>
  <conditionalFormatting sqref="N5:N34">
    <cfRule type="expression" priority="14" dxfId="3" stopIfTrue="1">
      <formula>OR(L5="Curatif")</formula>
    </cfRule>
  </conditionalFormatting>
  <conditionalFormatting sqref="M5:M34">
    <cfRule type="expression" priority="12" dxfId="3" stopIfTrue="1">
      <formula>OR(L5="Prophylactique")</formula>
    </cfRule>
  </conditionalFormatting>
  <conditionalFormatting sqref="Z5">
    <cfRule type="expression" priority="1" dxfId="1" stopIfTrue="1">
      <formula>OR('Tableau de recueil'!#REF!="Non",'Tableau de recueil'!#REF!="Non retrouvé")</formula>
    </cfRule>
  </conditionalFormatting>
  <conditionalFormatting sqref="U3:U34">
    <cfRule type="expression" priority="15" dxfId="1" stopIfTrue="1">
      <formula>OR(J3="Non",J3="Non retrouvé")</formula>
    </cfRule>
  </conditionalFormatting>
  <dataValidations count="12">
    <dataValidation type="list" allowBlank="1" showInputMessage="1" showErrorMessage="1" sqref="Q5:Q34">
      <formula1>"Per os,IV,IM,SC,Perfusion,Non retrouvée"</formula1>
    </dataValidation>
    <dataValidation allowBlank="1" showInputMessage="1" showErrorMessage="1" prompt="Mettre NR si information non retrouvée" sqref="O5:P34 K5:K34"/>
    <dataValidation type="list" allowBlank="1" showInputMessage="1" showErrorMessage="1" sqref="I5:I34">
      <formula1>"Oui,Non,Non retrouvé"</formula1>
    </dataValidation>
    <dataValidation type="list" allowBlank="1" showInputMessage="1" showErrorMessage="1" sqref="W5:W34">
      <formula1>"Oui,Non"</formula1>
    </dataValidation>
    <dataValidation type="list" allowBlank="1" showInputMessage="1" showErrorMessage="1" sqref="R5:R34">
      <formula1>"Oui,Non,Non retrouvé"</formula1>
    </dataValidation>
    <dataValidation type="list" allowBlank="1" showInputMessage="1" showErrorMessage="1" sqref="D5:D34">
      <formula1>"Homme,Femme"</formula1>
    </dataValidation>
    <dataValidation type="list" allowBlank="1" showInputMessage="1" showErrorMessage="1" sqref="M5:M34">
      <formula1>"Probabiliste,Documenté,Non retrouvé"</formula1>
    </dataValidation>
    <dataValidation type="list" allowBlank="1" showInputMessage="1" showErrorMessage="1" sqref="L5:L34">
      <formula1>"Prophylactique,Curatif"</formula1>
    </dataValidation>
    <dataValidation type="list" allowBlank="1" showInputMessage="1" showErrorMessage="1" sqref="AF5:AF34">
      <formula1>"Oui,Non,N.A."</formula1>
    </dataValidation>
    <dataValidation type="list" allowBlank="1" showInputMessage="1" showErrorMessage="1" sqref="H5:H34 J5:J34">
      <formula1>listeATB</formula1>
    </dataValidation>
    <dataValidation type="list" allowBlank="1" showInputMessage="1" showErrorMessage="1" sqref="S5:S34 T5:T34 V5:V34">
      <formula1>"Oui,Non"</formula1>
    </dataValidation>
    <dataValidation type="list" allowBlank="1" showInputMessage="1" showErrorMessage="1" sqref="X5:X34 Y5:Y34 AA5:AA34 AB5:AB34 AC5:AC34 AE5:AE34">
      <formula1>"Oui,Non,N.A."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1"/>
  <sheetViews>
    <sheetView zoomScalePageLayoutView="0" workbookViewId="0" topLeftCell="A1">
      <selection activeCell="H7" sqref="H7:I14"/>
    </sheetView>
  </sheetViews>
  <sheetFormatPr defaultColWidth="11.421875" defaultRowHeight="12.75"/>
  <cols>
    <col min="1" max="1" width="3.421875" style="0" customWidth="1"/>
    <col min="2" max="5" width="6.8515625" style="0" customWidth="1"/>
    <col min="6" max="6" width="9.00390625" style="0" customWidth="1"/>
    <col min="7" max="7" width="6.8515625" style="0" customWidth="1"/>
    <col min="8" max="8" width="1.28515625" style="0" customWidth="1"/>
    <col min="9" max="9" width="7.57421875" style="0" customWidth="1"/>
    <col min="10" max="16" width="6.8515625" style="0" customWidth="1"/>
    <col min="17" max="17" width="1.28515625" style="0" customWidth="1"/>
    <col min="18" max="33" width="6.8515625" style="0" customWidth="1"/>
    <col min="34" max="34" width="6.8515625" style="118" customWidth="1"/>
    <col min="35" max="36" width="61.00390625" style="118" bestFit="1" customWidth="1"/>
  </cols>
  <sheetData>
    <row r="1" spans="6:12" ht="21">
      <c r="F1" s="139" t="s">
        <v>97</v>
      </c>
      <c r="G1" s="138" t="s">
        <v>96</v>
      </c>
      <c r="L1" s="117"/>
    </row>
    <row r="2" ht="3" customHeight="1">
      <c r="L2" s="4"/>
    </row>
    <row r="3" spans="4:12" ht="21">
      <c r="D3" s="119"/>
      <c r="L3" s="117" t="s">
        <v>94</v>
      </c>
    </row>
    <row r="4" ht="3" customHeight="1"/>
    <row r="5" ht="15">
      <c r="L5" s="120" t="s">
        <v>95</v>
      </c>
    </row>
    <row r="6" ht="3" customHeight="1"/>
    <row r="7" spans="1:22" ht="15">
      <c r="A7" s="123" t="s">
        <v>107</v>
      </c>
      <c r="B7" s="124"/>
      <c r="C7" s="124"/>
      <c r="D7" s="124"/>
      <c r="E7" s="124"/>
      <c r="F7" s="124"/>
      <c r="G7" s="124"/>
      <c r="I7" s="123" t="s">
        <v>109</v>
      </c>
      <c r="J7" s="124"/>
      <c r="K7" s="124"/>
      <c r="L7" s="124"/>
      <c r="M7" s="124"/>
      <c r="N7" s="124"/>
      <c r="O7" s="124"/>
      <c r="P7" s="124"/>
      <c r="R7" s="123" t="s">
        <v>108</v>
      </c>
      <c r="S7" s="124"/>
      <c r="T7" s="124"/>
      <c r="U7" s="124"/>
      <c r="V7" s="125"/>
    </row>
    <row r="8" ht="6.75" customHeight="1"/>
    <row r="9" spans="9:36" ht="15">
      <c r="I9" s="140" t="s">
        <v>38</v>
      </c>
      <c r="K9" s="115" t="s">
        <v>103</v>
      </c>
      <c r="L9" s="115" t="s">
        <v>104</v>
      </c>
      <c r="R9" s="140" t="s">
        <v>55</v>
      </c>
      <c r="U9" s="2"/>
      <c r="V9" s="130"/>
      <c r="AH9" s="118">
        <f>'[1]Rapport'!D130</f>
        <v>0</v>
      </c>
      <c r="AI9" s="129" t="s">
        <v>79</v>
      </c>
      <c r="AJ9" s="129" t="s">
        <v>80</v>
      </c>
    </row>
    <row r="10" spans="10:36" ht="15">
      <c r="J10" s="114" t="s">
        <v>101</v>
      </c>
      <c r="K10" s="4">
        <f>COUNTIF('Tableau de recueil'!D5:D34,"Homme")</f>
        <v>0</v>
      </c>
      <c r="L10" s="141" t="e">
        <f>K10/(K10+K11)</f>
        <v>#DIV/0!</v>
      </c>
      <c r="S10" s="114" t="s">
        <v>98</v>
      </c>
      <c r="T10" s="4" t="e">
        <f>AVERAGE('Tableau de recueil'!C5:C34)</f>
        <v>#DIV/0!</v>
      </c>
      <c r="U10" s="2"/>
      <c r="V10" s="130"/>
      <c r="AH10" s="118">
        <f>'[1]Rapport'!D131</f>
        <v>0</v>
      </c>
      <c r="AI10" s="129" t="s">
        <v>81</v>
      </c>
      <c r="AJ10" s="129" t="s">
        <v>82</v>
      </c>
    </row>
    <row r="11" spans="2:36" ht="26.25">
      <c r="B11" s="121"/>
      <c r="C11" s="153">
        <f>COUNTIF('Tableau de recueil'!V5:V34,"&gt;''")</f>
        <v>0</v>
      </c>
      <c r="D11" s="152" t="s">
        <v>118</v>
      </c>
      <c r="E11" s="142"/>
      <c r="F11" s="122"/>
      <c r="J11" s="114" t="s">
        <v>102</v>
      </c>
      <c r="K11" s="4">
        <f>COUNTIF('Tableau de recueil'!D5:D34,"Femme")</f>
        <v>0</v>
      </c>
      <c r="L11" s="141" t="e">
        <f>K11/(K10+K11)</f>
        <v>#DIV/0!</v>
      </c>
      <c r="S11" s="114" t="s">
        <v>99</v>
      </c>
      <c r="T11" s="4">
        <f>MIN('Tableau de recueil'!C5:C34)</f>
        <v>0</v>
      </c>
      <c r="U11" s="2"/>
      <c r="V11" s="130"/>
      <c r="AH11" s="118">
        <f>'[1]Rapport'!D132</f>
        <v>0</v>
      </c>
      <c r="AI11" s="129" t="s">
        <v>83</v>
      </c>
      <c r="AJ11" s="129" t="s">
        <v>84</v>
      </c>
    </row>
    <row r="12" spans="10:36" ht="15">
      <c r="J12" s="114" t="s">
        <v>105</v>
      </c>
      <c r="K12" s="113" t="e">
        <f>K10/K11</f>
        <v>#DIV/0!</v>
      </c>
      <c r="S12" s="114" t="s">
        <v>100</v>
      </c>
      <c r="T12" s="4">
        <f>MAX('Tableau de recueil'!C5:C34)</f>
        <v>0</v>
      </c>
      <c r="U12" s="2"/>
      <c r="V12" s="130"/>
      <c r="AH12" s="118">
        <f>'[1]Rapport'!D133</f>
        <v>0</v>
      </c>
      <c r="AI12" s="129" t="s">
        <v>85</v>
      </c>
      <c r="AJ12" s="129" t="s">
        <v>86</v>
      </c>
    </row>
    <row r="13" spans="10:36" ht="8.25" customHeight="1">
      <c r="J13" s="126"/>
      <c r="T13" s="127"/>
      <c r="U13" s="2"/>
      <c r="V13" s="130"/>
      <c r="AH13" s="118">
        <f>'[1]Rapport'!D134</f>
        <v>0</v>
      </c>
      <c r="AI13" s="129" t="s">
        <v>87</v>
      </c>
      <c r="AJ13" s="129" t="s">
        <v>88</v>
      </c>
    </row>
    <row r="14" spans="10:36" ht="4.5" customHeight="1">
      <c r="J14" s="126"/>
      <c r="T14" s="127"/>
      <c r="U14" s="2"/>
      <c r="V14" s="130"/>
      <c r="AH14" s="118">
        <f>'[1]Rapport'!D135</f>
        <v>0</v>
      </c>
      <c r="AI14" s="129" t="s">
        <v>89</v>
      </c>
      <c r="AJ14" s="129" t="s">
        <v>90</v>
      </c>
    </row>
    <row r="15" spans="1:36" ht="15" customHeight="1">
      <c r="A15" s="123" t="s">
        <v>106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3" t="s">
        <v>121</v>
      </c>
      <c r="M15" s="124"/>
      <c r="N15" s="124"/>
      <c r="O15" s="124"/>
      <c r="P15" s="123" t="s">
        <v>126</v>
      </c>
      <c r="Q15" s="124"/>
      <c r="R15" s="124"/>
      <c r="S15" s="124"/>
      <c r="T15" s="124"/>
      <c r="U15" s="124"/>
      <c r="V15" s="124"/>
      <c r="AH15" s="118">
        <f>'[1]Rapport'!D137</f>
        <v>0</v>
      </c>
      <c r="AI15" s="129" t="s">
        <v>91</v>
      </c>
      <c r="AJ15" s="129" t="s">
        <v>92</v>
      </c>
    </row>
    <row r="16" spans="35:36" ht="4.5" customHeight="1">
      <c r="AI16" s="129"/>
      <c r="AJ16" s="129"/>
    </row>
    <row r="17" spans="7:11" ht="15">
      <c r="G17" s="147"/>
      <c r="H17" s="148"/>
      <c r="I17" s="157"/>
      <c r="J17" s="145"/>
      <c r="K17" s="154" t="s">
        <v>116</v>
      </c>
    </row>
    <row r="18" spans="1:36" ht="21" customHeight="1">
      <c r="A18" s="101" t="s">
        <v>4</v>
      </c>
      <c r="F18" s="140" t="s">
        <v>110</v>
      </c>
      <c r="G18" s="149" t="s">
        <v>1</v>
      </c>
      <c r="H18" s="150"/>
      <c r="I18" s="158" t="s">
        <v>104</v>
      </c>
      <c r="J18" s="146" t="s">
        <v>2</v>
      </c>
      <c r="K18" s="155" t="s">
        <v>117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AI18" s="129"/>
      <c r="AJ18" s="129"/>
    </row>
    <row r="19" spans="1:24" ht="24.75" customHeight="1">
      <c r="A19">
        <v>1</v>
      </c>
      <c r="F19" s="140" t="s">
        <v>120</v>
      </c>
      <c r="G19" s="162">
        <f>COUNTIF('Tableau de recueil'!V5:V34,G18)</f>
        <v>0</v>
      </c>
      <c r="H19" s="122"/>
      <c r="I19" s="159" t="e">
        <f>G19/(G19+J19)</f>
        <v>#DIV/0!</v>
      </c>
      <c r="J19" s="128">
        <f>COUNTIF('Tableau de recueil'!V5:V34,J18)</f>
        <v>0</v>
      </c>
      <c r="K19" s="156">
        <f aca="true" t="shared" si="0" ref="K19:K27">nbfiches-G19-J19</f>
        <v>0</v>
      </c>
      <c r="L19" s="2"/>
      <c r="M19" s="2"/>
      <c r="N19" s="2"/>
      <c r="O19" s="2"/>
      <c r="P19" s="2"/>
      <c r="Q19" s="2"/>
      <c r="R19" s="2"/>
      <c r="S19" s="144" t="s">
        <v>73</v>
      </c>
      <c r="T19" s="2"/>
      <c r="U19" s="2"/>
      <c r="V19" s="2"/>
      <c r="W19" s="2"/>
      <c r="X19" s="2"/>
    </row>
    <row r="20" spans="1:24" ht="24.75" customHeight="1">
      <c r="A20">
        <v>2</v>
      </c>
      <c r="F20" s="140" t="s">
        <v>111</v>
      </c>
      <c r="G20" s="162">
        <f>COUNTIF('Tableau de recueil'!W5:W34,G18)</f>
        <v>0</v>
      </c>
      <c r="H20" s="122"/>
      <c r="I20" s="159" t="e">
        <f aca="true" t="shared" si="1" ref="I20:I27">G20/(G20+J20)</f>
        <v>#DIV/0!</v>
      </c>
      <c r="J20" s="128">
        <f>COUNTIF('Tableau de recueil'!W5:W34,J18)</f>
        <v>0</v>
      </c>
      <c r="K20" s="156">
        <f t="shared" si="0"/>
        <v>0</v>
      </c>
      <c r="L20" s="2"/>
      <c r="M20" s="2"/>
      <c r="N20" s="2"/>
      <c r="O20" s="2"/>
      <c r="P20" s="2"/>
      <c r="Q20" s="2"/>
      <c r="R20" s="2"/>
      <c r="S20" s="144" t="s">
        <v>74</v>
      </c>
      <c r="T20" s="2"/>
      <c r="U20" s="2"/>
      <c r="V20" s="2"/>
      <c r="W20" s="2"/>
      <c r="X20" s="2"/>
    </row>
    <row r="21" spans="1:24" ht="24.75" customHeight="1">
      <c r="A21" s="2">
        <v>3</v>
      </c>
      <c r="C21" s="131"/>
      <c r="D21" s="131"/>
      <c r="F21" s="161" t="s">
        <v>112</v>
      </c>
      <c r="G21" s="162">
        <f>COUNTIF('Tableau de recueil'!X5:X34,G18)</f>
        <v>0</v>
      </c>
      <c r="H21" s="122"/>
      <c r="I21" s="159" t="e">
        <f t="shared" si="1"/>
        <v>#DIV/0!</v>
      </c>
      <c r="J21" s="128">
        <f>COUNTIF('Tableau de recueil'!X5:X34,J18)</f>
        <v>0</v>
      </c>
      <c r="K21" s="156">
        <f t="shared" si="0"/>
        <v>0</v>
      </c>
      <c r="L21" s="2"/>
      <c r="M21" s="2"/>
      <c r="N21" s="2"/>
      <c r="O21" s="2"/>
      <c r="P21" s="2"/>
      <c r="Q21" s="2"/>
      <c r="R21" s="2"/>
      <c r="S21" s="144" t="s">
        <v>123</v>
      </c>
      <c r="T21" s="2"/>
      <c r="U21" s="2"/>
      <c r="V21" s="2"/>
      <c r="W21" s="2"/>
      <c r="X21" s="2"/>
    </row>
    <row r="22" spans="1:24" ht="24.75" customHeight="1">
      <c r="A22" s="2">
        <v>4</v>
      </c>
      <c r="D22" s="131"/>
      <c r="F22" s="161" t="s">
        <v>119</v>
      </c>
      <c r="G22" s="162">
        <f>COUNTIF('Tableau de recueil'!Y5:Y34,G18)</f>
        <v>0</v>
      </c>
      <c r="H22" s="122"/>
      <c r="I22" s="160" t="e">
        <f t="shared" si="1"/>
        <v>#DIV/0!</v>
      </c>
      <c r="J22" s="151">
        <f>COUNTIF('Tableau de recueil'!Y5:Y34,J18)</f>
        <v>0</v>
      </c>
      <c r="K22" s="154">
        <f t="shared" si="0"/>
        <v>0</v>
      </c>
      <c r="L22" s="2"/>
      <c r="M22" s="2"/>
      <c r="N22" s="2"/>
      <c r="O22" s="2"/>
      <c r="P22" s="2"/>
      <c r="Q22" s="2"/>
      <c r="R22" s="2"/>
      <c r="S22" s="143" t="s">
        <v>122</v>
      </c>
      <c r="T22" s="2"/>
      <c r="U22" s="2"/>
      <c r="V22" s="2"/>
      <c r="W22" s="2"/>
      <c r="X22" s="2"/>
    </row>
    <row r="23" spans="1:24" ht="24.75" customHeight="1">
      <c r="A23" s="2">
        <v>5</v>
      </c>
      <c r="C23" s="131"/>
      <c r="D23" s="131"/>
      <c r="F23" s="161" t="s">
        <v>113</v>
      </c>
      <c r="G23" s="162">
        <f>COUNTIF('Tableau de recueil'!AA5:AA34,G18)</f>
        <v>0</v>
      </c>
      <c r="H23" s="122"/>
      <c r="I23" s="159" t="e">
        <f t="shared" si="1"/>
        <v>#DIV/0!</v>
      </c>
      <c r="J23" s="128">
        <f>COUNTIF('Tableau de recueil'!AA5:AA34,J18)</f>
        <v>0</v>
      </c>
      <c r="K23" s="156">
        <f t="shared" si="0"/>
        <v>0</v>
      </c>
      <c r="L23" s="2"/>
      <c r="M23" s="2"/>
      <c r="N23" s="2"/>
      <c r="O23" s="2"/>
      <c r="P23" s="2"/>
      <c r="Q23" s="2"/>
      <c r="R23" s="2"/>
      <c r="S23" s="143" t="s">
        <v>41</v>
      </c>
      <c r="T23" s="2"/>
      <c r="U23" s="2"/>
      <c r="V23" s="2"/>
      <c r="W23" s="2"/>
      <c r="X23" s="2"/>
    </row>
    <row r="24" spans="1:24" ht="24.75" customHeight="1">
      <c r="A24">
        <v>6</v>
      </c>
      <c r="D24" s="131"/>
      <c r="F24" s="140" t="s">
        <v>114</v>
      </c>
      <c r="G24" s="162">
        <f>COUNTIF('Tableau de recueil'!AB5:AB34,G18)</f>
        <v>0</v>
      </c>
      <c r="H24" s="122"/>
      <c r="I24" s="159" t="e">
        <f t="shared" si="1"/>
        <v>#DIV/0!</v>
      </c>
      <c r="J24" s="128">
        <f>COUNTIF('Tableau de recueil'!AB5:AB34,J18)</f>
        <v>0</v>
      </c>
      <c r="K24" s="156">
        <f t="shared" si="0"/>
        <v>0</v>
      </c>
      <c r="L24" s="2"/>
      <c r="M24" s="2"/>
      <c r="N24" s="2"/>
      <c r="O24" s="2"/>
      <c r="P24" s="2"/>
      <c r="Q24" s="2"/>
      <c r="R24" s="2"/>
      <c r="S24" s="143" t="s">
        <v>75</v>
      </c>
      <c r="T24" s="2"/>
      <c r="U24" s="2"/>
      <c r="V24" s="2"/>
      <c r="W24" s="2"/>
      <c r="X24" s="2"/>
    </row>
    <row r="25" spans="1:24" ht="24.75" customHeight="1">
      <c r="A25">
        <v>7</v>
      </c>
      <c r="D25" s="131"/>
      <c r="F25" s="140" t="s">
        <v>115</v>
      </c>
      <c r="G25" s="162">
        <f>COUNTIF('Tableau de recueil'!AC5:AC34,G18)</f>
        <v>0</v>
      </c>
      <c r="H25" s="122"/>
      <c r="I25" s="159" t="e">
        <f t="shared" si="1"/>
        <v>#DIV/0!</v>
      </c>
      <c r="J25" s="128">
        <f>COUNTIF('Tableau de recueil'!AC5:AC34,J18)</f>
        <v>0</v>
      </c>
      <c r="K25" s="156">
        <f t="shared" si="0"/>
        <v>0</v>
      </c>
      <c r="L25" s="2"/>
      <c r="M25" s="2"/>
      <c r="N25" s="2"/>
      <c r="O25" s="2"/>
      <c r="P25" s="2"/>
      <c r="Q25" s="2"/>
      <c r="R25" s="2"/>
      <c r="S25" s="143" t="s">
        <v>76</v>
      </c>
      <c r="T25" s="2"/>
      <c r="U25" s="2"/>
      <c r="V25" s="2"/>
      <c r="W25" s="2"/>
      <c r="X25" s="2"/>
    </row>
    <row r="26" spans="1:24" ht="24.75" customHeight="1">
      <c r="A26">
        <v>9</v>
      </c>
      <c r="D26" s="131"/>
      <c r="F26" s="140" t="s">
        <v>77</v>
      </c>
      <c r="G26" s="162">
        <f>COUNTIF('Tableau de recueil'!AE5:AE34,G18)</f>
        <v>0</v>
      </c>
      <c r="H26" s="122"/>
      <c r="I26" s="159" t="e">
        <f t="shared" si="1"/>
        <v>#DIV/0!</v>
      </c>
      <c r="J26" s="128">
        <f>COUNTIF('Tableau de recueil'!AE5:AE34,J18)</f>
        <v>0</v>
      </c>
      <c r="K26" s="156">
        <f t="shared" si="0"/>
        <v>0</v>
      </c>
      <c r="L26" s="2"/>
      <c r="M26" s="2"/>
      <c r="N26" s="2"/>
      <c r="O26" s="2"/>
      <c r="P26" s="2"/>
      <c r="Q26" s="2"/>
      <c r="R26" s="2"/>
      <c r="S26" s="143" t="s">
        <v>124</v>
      </c>
      <c r="T26" s="2"/>
      <c r="U26" s="2"/>
      <c r="V26" s="2"/>
      <c r="W26" s="2"/>
      <c r="X26" s="2"/>
    </row>
    <row r="27" spans="1:24" ht="24.75" customHeight="1">
      <c r="A27">
        <v>10</v>
      </c>
      <c r="D27" s="131"/>
      <c r="F27" s="140" t="s">
        <v>78</v>
      </c>
      <c r="G27" s="162">
        <f>COUNTIF('Tableau de recueil'!AF5:AF34,G18)</f>
        <v>0</v>
      </c>
      <c r="H27" s="122"/>
      <c r="I27" s="159" t="e">
        <f t="shared" si="1"/>
        <v>#DIV/0!</v>
      </c>
      <c r="J27" s="128">
        <f>COUNTIF('Tableau de recueil'!AF5:AF34,J18)</f>
        <v>0</v>
      </c>
      <c r="K27" s="156">
        <f t="shared" si="0"/>
        <v>0</v>
      </c>
      <c r="L27" s="2"/>
      <c r="M27" s="2"/>
      <c r="N27" s="2"/>
      <c r="O27" s="2"/>
      <c r="P27" s="2"/>
      <c r="Q27" s="2"/>
      <c r="R27" s="2"/>
      <c r="S27" s="143" t="s">
        <v>125</v>
      </c>
      <c r="T27" s="2"/>
      <c r="U27" s="2"/>
      <c r="V27" s="2"/>
      <c r="W27" s="2"/>
      <c r="X27" s="2"/>
    </row>
    <row r="28" spans="1:24" ht="9" customHeight="1">
      <c r="A28" s="2"/>
      <c r="B28" s="2"/>
      <c r="C28" s="131"/>
      <c r="D28" s="131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132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4"/>
      <c r="W29" s="2"/>
      <c r="X29" s="2"/>
    </row>
    <row r="30" spans="1:24" ht="15">
      <c r="A30" s="135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7"/>
      <c r="W30" s="2"/>
      <c r="X30" s="2"/>
    </row>
    <row r="31" spans="1:24" ht="8.25" customHeight="1">
      <c r="A31" s="163" t="s">
        <v>93</v>
      </c>
      <c r="B31" s="2"/>
      <c r="C31" s="131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</sheetData>
  <sheetProtection/>
  <conditionalFormatting sqref="I13:I14 H7">
    <cfRule type="cellIs" priority="5" dxfId="0" operator="greaterThan">
      <formula>0</formula>
    </cfRule>
  </conditionalFormatting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48"/>
  <sheetViews>
    <sheetView zoomScalePageLayoutView="0" workbookViewId="0" topLeftCell="A202">
      <selection activeCell="G25" sqref="G25"/>
    </sheetView>
  </sheetViews>
  <sheetFormatPr defaultColWidth="11.421875" defaultRowHeight="12.75"/>
  <cols>
    <col min="1" max="1" width="39.57421875" style="0" customWidth="1"/>
  </cols>
  <sheetData>
    <row r="1" spans="1:2" ht="12.75">
      <c r="A1" s="126" t="s">
        <v>127</v>
      </c>
      <c r="B1" s="126"/>
    </row>
    <row r="2" spans="1:2" ht="12.75">
      <c r="A2" s="164" t="s">
        <v>128</v>
      </c>
      <c r="B2" s="164" t="s">
        <v>129</v>
      </c>
    </row>
    <row r="3" spans="1:2" ht="12.75">
      <c r="A3" t="s">
        <v>130</v>
      </c>
      <c r="B3" t="s">
        <v>131</v>
      </c>
    </row>
    <row r="4" spans="1:2" ht="12.75">
      <c r="A4" t="s">
        <v>132</v>
      </c>
      <c r="B4" t="s">
        <v>133</v>
      </c>
    </row>
    <row r="5" spans="1:2" ht="12.75">
      <c r="A5" t="s">
        <v>134</v>
      </c>
      <c r="B5" t="s">
        <v>135</v>
      </c>
    </row>
    <row r="6" spans="1:2" ht="12.75">
      <c r="A6" t="s">
        <v>136</v>
      </c>
      <c r="B6" t="s">
        <v>137</v>
      </c>
    </row>
    <row r="7" spans="1:2" ht="12.75">
      <c r="A7" t="s">
        <v>138</v>
      </c>
      <c r="B7" t="s">
        <v>139</v>
      </c>
    </row>
    <row r="8" spans="1:2" ht="12.75">
      <c r="A8" t="s">
        <v>140</v>
      </c>
      <c r="B8" t="s">
        <v>141</v>
      </c>
    </row>
    <row r="9" spans="1:2" ht="12.75">
      <c r="A9" t="s">
        <v>142</v>
      </c>
      <c r="B9" t="s">
        <v>143</v>
      </c>
    </row>
    <row r="10" spans="1:2" ht="12.75">
      <c r="A10" t="s">
        <v>144</v>
      </c>
      <c r="B10" t="s">
        <v>133</v>
      </c>
    </row>
    <row r="11" spans="1:2" ht="12.75">
      <c r="A11" t="s">
        <v>145</v>
      </c>
      <c r="B11" t="s">
        <v>146</v>
      </c>
    </row>
    <row r="12" spans="1:2" ht="12.75">
      <c r="A12" t="s">
        <v>147</v>
      </c>
      <c r="B12" t="s">
        <v>146</v>
      </c>
    </row>
    <row r="13" spans="1:2" ht="12.75">
      <c r="A13" t="s">
        <v>148</v>
      </c>
      <c r="B13" t="s">
        <v>149</v>
      </c>
    </row>
    <row r="14" spans="1:2" ht="12.75">
      <c r="A14" t="s">
        <v>150</v>
      </c>
      <c r="B14" t="s">
        <v>149</v>
      </c>
    </row>
    <row r="15" spans="1:2" ht="12.75">
      <c r="A15" t="s">
        <v>151</v>
      </c>
      <c r="B15" t="s">
        <v>152</v>
      </c>
    </row>
    <row r="16" spans="1:2" ht="12.75">
      <c r="A16" t="s">
        <v>153</v>
      </c>
      <c r="B16" t="s">
        <v>133</v>
      </c>
    </row>
    <row r="17" spans="1:2" ht="12.75">
      <c r="A17" t="s">
        <v>154</v>
      </c>
      <c r="B17" t="s">
        <v>155</v>
      </c>
    </row>
    <row r="18" spans="1:2" ht="12.75">
      <c r="A18" t="s">
        <v>156</v>
      </c>
      <c r="B18" t="s">
        <v>157</v>
      </c>
    </row>
    <row r="19" spans="1:2" ht="12.75">
      <c r="A19" t="s">
        <v>158</v>
      </c>
      <c r="B19" t="s">
        <v>159</v>
      </c>
    </row>
    <row r="20" spans="1:2" ht="12.75">
      <c r="A20" t="s">
        <v>160</v>
      </c>
      <c r="B20" t="s">
        <v>161</v>
      </c>
    </row>
    <row r="21" spans="1:2" ht="12.75">
      <c r="A21" t="s">
        <v>162</v>
      </c>
      <c r="B21" t="s">
        <v>163</v>
      </c>
    </row>
    <row r="22" spans="1:2" ht="12.75">
      <c r="A22" t="s">
        <v>164</v>
      </c>
      <c r="B22" t="s">
        <v>165</v>
      </c>
    </row>
    <row r="23" spans="1:2" ht="12.75">
      <c r="A23" t="s">
        <v>166</v>
      </c>
      <c r="B23" t="s">
        <v>152</v>
      </c>
    </row>
    <row r="24" spans="1:2" ht="12.75">
      <c r="A24" t="s">
        <v>167</v>
      </c>
      <c r="B24" t="s">
        <v>168</v>
      </c>
    </row>
    <row r="25" spans="1:2" ht="12.75">
      <c r="A25" t="s">
        <v>169</v>
      </c>
      <c r="B25" t="s">
        <v>170</v>
      </c>
    </row>
    <row r="26" spans="1:2" ht="12.75">
      <c r="A26" t="s">
        <v>171</v>
      </c>
      <c r="B26" t="s">
        <v>172</v>
      </c>
    </row>
    <row r="27" spans="1:2" ht="12.75">
      <c r="A27" t="s">
        <v>173</v>
      </c>
      <c r="B27" t="s">
        <v>172</v>
      </c>
    </row>
    <row r="28" spans="1:2" ht="12.75">
      <c r="A28" t="s">
        <v>174</v>
      </c>
      <c r="B28" t="s">
        <v>170</v>
      </c>
    </row>
    <row r="29" spans="1:2" ht="12.75">
      <c r="A29" t="s">
        <v>175</v>
      </c>
      <c r="B29" t="s">
        <v>149</v>
      </c>
    </row>
    <row r="30" spans="1:2" ht="12.75">
      <c r="A30" t="s">
        <v>176</v>
      </c>
      <c r="B30" t="s">
        <v>177</v>
      </c>
    </row>
    <row r="31" spans="1:2" ht="12.75">
      <c r="A31" t="s">
        <v>178</v>
      </c>
      <c r="B31" t="s">
        <v>179</v>
      </c>
    </row>
    <row r="32" spans="1:2" ht="12.75">
      <c r="A32" t="s">
        <v>180</v>
      </c>
      <c r="B32" t="s">
        <v>181</v>
      </c>
    </row>
    <row r="33" spans="1:2" ht="12.75">
      <c r="A33" t="s">
        <v>182</v>
      </c>
      <c r="B33" t="s">
        <v>183</v>
      </c>
    </row>
    <row r="34" spans="1:2" ht="12.75">
      <c r="A34" t="s">
        <v>184</v>
      </c>
      <c r="B34" t="s">
        <v>149</v>
      </c>
    </row>
    <row r="35" spans="1:2" ht="12.75">
      <c r="A35" t="s">
        <v>185</v>
      </c>
      <c r="B35" t="s">
        <v>186</v>
      </c>
    </row>
    <row r="36" spans="1:2" ht="12.75">
      <c r="A36" t="s">
        <v>187</v>
      </c>
      <c r="B36" t="s">
        <v>188</v>
      </c>
    </row>
    <row r="37" spans="1:2" ht="12.75">
      <c r="A37" t="s">
        <v>189</v>
      </c>
      <c r="B37" t="s">
        <v>188</v>
      </c>
    </row>
    <row r="38" spans="1:2" ht="12.75">
      <c r="A38" t="s">
        <v>190</v>
      </c>
      <c r="B38" t="s">
        <v>191</v>
      </c>
    </row>
    <row r="39" spans="1:2" ht="12.75">
      <c r="A39" t="s">
        <v>192</v>
      </c>
      <c r="B39" t="s">
        <v>141</v>
      </c>
    </row>
    <row r="40" spans="1:2" ht="12.75">
      <c r="A40" t="s">
        <v>193</v>
      </c>
      <c r="B40" t="s">
        <v>194</v>
      </c>
    </row>
    <row r="41" spans="1:2" ht="12.75">
      <c r="A41" t="s">
        <v>195</v>
      </c>
      <c r="B41" t="s">
        <v>191</v>
      </c>
    </row>
    <row r="42" spans="1:2" ht="12.75">
      <c r="A42" t="s">
        <v>196</v>
      </c>
      <c r="B42" t="s">
        <v>197</v>
      </c>
    </row>
    <row r="43" spans="1:2" ht="12.75">
      <c r="A43" t="s">
        <v>198</v>
      </c>
      <c r="B43" t="s">
        <v>199</v>
      </c>
    </row>
    <row r="44" spans="1:2" ht="12.75">
      <c r="A44" t="s">
        <v>200</v>
      </c>
      <c r="B44" t="s">
        <v>201</v>
      </c>
    </row>
    <row r="45" spans="1:2" ht="12.75">
      <c r="A45" t="s">
        <v>202</v>
      </c>
      <c r="B45" t="s">
        <v>168</v>
      </c>
    </row>
    <row r="46" spans="1:2" ht="12.75">
      <c r="A46" t="s">
        <v>203</v>
      </c>
      <c r="B46" t="s">
        <v>204</v>
      </c>
    </row>
    <row r="47" spans="1:2" ht="12.75">
      <c r="A47" t="s">
        <v>205</v>
      </c>
      <c r="B47" t="s">
        <v>206</v>
      </c>
    </row>
    <row r="48" spans="1:2" ht="12.75">
      <c r="A48" t="s">
        <v>207</v>
      </c>
      <c r="B48" t="s">
        <v>208</v>
      </c>
    </row>
    <row r="49" spans="1:2" ht="12.75">
      <c r="A49" t="s">
        <v>209</v>
      </c>
      <c r="B49" t="s">
        <v>210</v>
      </c>
    </row>
    <row r="50" spans="1:2" ht="12.75">
      <c r="A50" t="s">
        <v>211</v>
      </c>
      <c r="B50" t="s">
        <v>212</v>
      </c>
    </row>
    <row r="51" spans="1:2" ht="12.75">
      <c r="A51" t="s">
        <v>213</v>
      </c>
      <c r="B51" t="s">
        <v>214</v>
      </c>
    </row>
    <row r="52" spans="1:2" ht="12.75">
      <c r="A52" t="s">
        <v>215</v>
      </c>
      <c r="B52" t="s">
        <v>216</v>
      </c>
    </row>
    <row r="53" spans="1:2" ht="12.75">
      <c r="A53" t="s">
        <v>217</v>
      </c>
      <c r="B53" t="s">
        <v>218</v>
      </c>
    </row>
    <row r="54" spans="1:2" ht="12.75">
      <c r="A54" t="s">
        <v>219</v>
      </c>
      <c r="B54" t="s">
        <v>220</v>
      </c>
    </row>
    <row r="55" spans="1:2" ht="12.75">
      <c r="A55" t="s">
        <v>221</v>
      </c>
      <c r="B55" t="s">
        <v>222</v>
      </c>
    </row>
    <row r="56" spans="1:2" ht="12.75">
      <c r="A56" t="s">
        <v>223</v>
      </c>
      <c r="B56" t="s">
        <v>224</v>
      </c>
    </row>
    <row r="57" spans="1:2" ht="12.75">
      <c r="A57" t="s">
        <v>225</v>
      </c>
      <c r="B57" t="s">
        <v>226</v>
      </c>
    </row>
    <row r="58" spans="1:2" ht="12.75">
      <c r="A58" t="s">
        <v>227</v>
      </c>
      <c r="B58" t="s">
        <v>228</v>
      </c>
    </row>
    <row r="59" spans="1:2" ht="12.75">
      <c r="A59" t="s">
        <v>229</v>
      </c>
      <c r="B59" t="s">
        <v>152</v>
      </c>
    </row>
    <row r="60" spans="1:2" ht="12.75">
      <c r="A60" t="s">
        <v>230</v>
      </c>
      <c r="B60" t="s">
        <v>231</v>
      </c>
    </row>
    <row r="61" spans="1:2" ht="12.75">
      <c r="A61" t="s">
        <v>232</v>
      </c>
      <c r="B61" t="s">
        <v>231</v>
      </c>
    </row>
    <row r="62" spans="1:2" ht="12.75">
      <c r="A62" t="s">
        <v>233</v>
      </c>
      <c r="B62" t="s">
        <v>206</v>
      </c>
    </row>
    <row r="63" spans="1:2" ht="12.75">
      <c r="A63" t="s">
        <v>234</v>
      </c>
      <c r="B63" t="s">
        <v>149</v>
      </c>
    </row>
    <row r="64" spans="1:2" ht="12.75">
      <c r="A64" t="s">
        <v>235</v>
      </c>
      <c r="B64" t="s">
        <v>236</v>
      </c>
    </row>
    <row r="65" spans="1:2" ht="12.75">
      <c r="A65" t="s">
        <v>237</v>
      </c>
      <c r="B65" t="s">
        <v>238</v>
      </c>
    </row>
    <row r="66" spans="1:2" ht="12.75">
      <c r="A66" t="s">
        <v>239</v>
      </c>
      <c r="B66" t="s">
        <v>240</v>
      </c>
    </row>
    <row r="67" spans="1:2" ht="12.75">
      <c r="A67" t="s">
        <v>241</v>
      </c>
      <c r="B67" t="s">
        <v>242</v>
      </c>
    </row>
    <row r="68" spans="1:2" ht="12.75">
      <c r="A68" t="s">
        <v>243</v>
      </c>
      <c r="B68" t="s">
        <v>244</v>
      </c>
    </row>
    <row r="69" spans="1:2" ht="12.75">
      <c r="A69" t="s">
        <v>245</v>
      </c>
      <c r="B69" t="s">
        <v>246</v>
      </c>
    </row>
    <row r="70" spans="1:2" ht="12.75">
      <c r="A70" t="s">
        <v>247</v>
      </c>
      <c r="B70" t="s">
        <v>248</v>
      </c>
    </row>
    <row r="71" spans="1:2" ht="12.75">
      <c r="A71" t="s">
        <v>249</v>
      </c>
      <c r="B71" t="s">
        <v>248</v>
      </c>
    </row>
    <row r="72" spans="1:2" ht="12.75">
      <c r="A72" t="s">
        <v>250</v>
      </c>
      <c r="B72" t="s">
        <v>177</v>
      </c>
    </row>
    <row r="73" spans="1:2" ht="12.75">
      <c r="A73" t="s">
        <v>251</v>
      </c>
      <c r="B73" t="s">
        <v>252</v>
      </c>
    </row>
    <row r="74" spans="1:2" ht="12.75">
      <c r="A74" t="s">
        <v>253</v>
      </c>
      <c r="B74" t="s">
        <v>242</v>
      </c>
    </row>
    <row r="75" spans="1:2" ht="12.75">
      <c r="A75" t="s">
        <v>254</v>
      </c>
      <c r="B75" t="s">
        <v>255</v>
      </c>
    </row>
    <row r="76" spans="1:2" ht="12.75">
      <c r="A76" t="s">
        <v>256</v>
      </c>
      <c r="B76" t="s">
        <v>257</v>
      </c>
    </row>
    <row r="77" spans="1:2" ht="12.75">
      <c r="A77" t="s">
        <v>258</v>
      </c>
      <c r="B77" t="s">
        <v>143</v>
      </c>
    </row>
    <row r="78" spans="1:2" ht="12.75">
      <c r="A78" t="s">
        <v>259</v>
      </c>
      <c r="B78" t="s">
        <v>260</v>
      </c>
    </row>
    <row r="79" spans="1:2" ht="12.75">
      <c r="A79" t="s">
        <v>261</v>
      </c>
      <c r="B79" t="s">
        <v>262</v>
      </c>
    </row>
    <row r="80" spans="1:2" ht="12.75">
      <c r="A80" t="s">
        <v>263</v>
      </c>
      <c r="B80" t="s">
        <v>264</v>
      </c>
    </row>
    <row r="81" spans="1:2" ht="12.75">
      <c r="A81" t="s">
        <v>265</v>
      </c>
      <c r="B81" t="s">
        <v>266</v>
      </c>
    </row>
    <row r="82" spans="1:2" ht="12.75">
      <c r="A82" t="s">
        <v>267</v>
      </c>
      <c r="B82" t="s">
        <v>266</v>
      </c>
    </row>
    <row r="83" spans="1:2" ht="12.75">
      <c r="A83" t="s">
        <v>268</v>
      </c>
      <c r="B83" t="s">
        <v>266</v>
      </c>
    </row>
    <row r="84" spans="1:2" ht="12.75">
      <c r="A84" t="s">
        <v>269</v>
      </c>
      <c r="B84" t="s">
        <v>266</v>
      </c>
    </row>
    <row r="85" spans="1:2" ht="12.75">
      <c r="A85" t="s">
        <v>270</v>
      </c>
      <c r="B85" t="s">
        <v>266</v>
      </c>
    </row>
    <row r="86" spans="1:2" ht="12.75">
      <c r="A86" t="s">
        <v>271</v>
      </c>
      <c r="B86" t="s">
        <v>266</v>
      </c>
    </row>
    <row r="87" spans="1:2" ht="12.75">
      <c r="A87" t="s">
        <v>272</v>
      </c>
      <c r="B87" t="s">
        <v>161</v>
      </c>
    </row>
    <row r="88" spans="1:2" ht="12.75">
      <c r="A88" t="s">
        <v>273</v>
      </c>
      <c r="B88" t="s">
        <v>131</v>
      </c>
    </row>
    <row r="89" spans="1:2" ht="12.75">
      <c r="A89" t="s">
        <v>274</v>
      </c>
      <c r="B89" t="s">
        <v>275</v>
      </c>
    </row>
    <row r="90" spans="1:2" ht="12.75">
      <c r="A90" t="s">
        <v>276</v>
      </c>
      <c r="B90" t="s">
        <v>275</v>
      </c>
    </row>
    <row r="91" spans="1:2" ht="12.75">
      <c r="A91" t="s">
        <v>277</v>
      </c>
      <c r="B91" t="s">
        <v>278</v>
      </c>
    </row>
    <row r="92" spans="1:2" ht="12.75">
      <c r="A92" t="s">
        <v>279</v>
      </c>
      <c r="B92" t="s">
        <v>131</v>
      </c>
    </row>
    <row r="93" spans="1:2" ht="12.75">
      <c r="A93" t="s">
        <v>280</v>
      </c>
      <c r="B93" t="s">
        <v>131</v>
      </c>
    </row>
    <row r="94" spans="1:2" ht="12.75">
      <c r="A94" t="s">
        <v>281</v>
      </c>
      <c r="B94" t="s">
        <v>131</v>
      </c>
    </row>
    <row r="95" spans="1:2" ht="12.75">
      <c r="A95" t="s">
        <v>282</v>
      </c>
      <c r="B95" t="s">
        <v>131</v>
      </c>
    </row>
    <row r="96" spans="1:2" ht="12.75">
      <c r="A96" t="s">
        <v>283</v>
      </c>
      <c r="B96" t="s">
        <v>260</v>
      </c>
    </row>
    <row r="97" spans="1:2" ht="12.75">
      <c r="A97" t="s">
        <v>284</v>
      </c>
      <c r="B97" t="s">
        <v>285</v>
      </c>
    </row>
    <row r="98" spans="1:2" ht="12.75">
      <c r="A98" t="s">
        <v>286</v>
      </c>
      <c r="B98" t="s">
        <v>177</v>
      </c>
    </row>
    <row r="99" spans="1:2" ht="12.75">
      <c r="A99" t="s">
        <v>287</v>
      </c>
      <c r="B99" t="s">
        <v>181</v>
      </c>
    </row>
    <row r="100" spans="1:2" ht="12.75">
      <c r="A100" t="s">
        <v>288</v>
      </c>
      <c r="B100" t="s">
        <v>264</v>
      </c>
    </row>
    <row r="101" spans="1:2" ht="12.75">
      <c r="A101" t="s">
        <v>289</v>
      </c>
      <c r="B101" t="s">
        <v>290</v>
      </c>
    </row>
    <row r="102" spans="1:2" ht="12.75">
      <c r="A102" t="s">
        <v>291</v>
      </c>
      <c r="B102" t="s">
        <v>179</v>
      </c>
    </row>
    <row r="103" spans="1:2" ht="12.75">
      <c r="A103" t="s">
        <v>292</v>
      </c>
      <c r="B103" t="s">
        <v>159</v>
      </c>
    </row>
    <row r="104" spans="1:2" ht="12.75">
      <c r="A104" t="s">
        <v>293</v>
      </c>
      <c r="B104" t="s">
        <v>165</v>
      </c>
    </row>
    <row r="105" spans="1:2" ht="12.75">
      <c r="A105" t="s">
        <v>294</v>
      </c>
      <c r="B105" t="s">
        <v>218</v>
      </c>
    </row>
    <row r="106" spans="1:2" ht="12.75">
      <c r="A106" t="s">
        <v>295</v>
      </c>
      <c r="B106" t="s">
        <v>218</v>
      </c>
    </row>
    <row r="107" spans="1:2" ht="12.75">
      <c r="A107" t="s">
        <v>296</v>
      </c>
      <c r="B107" t="s">
        <v>297</v>
      </c>
    </row>
    <row r="108" spans="1:2" ht="12.75">
      <c r="A108" t="s">
        <v>298</v>
      </c>
      <c r="B108" t="s">
        <v>297</v>
      </c>
    </row>
    <row r="109" spans="1:2" ht="12.75">
      <c r="A109" t="s">
        <v>299</v>
      </c>
      <c r="B109" t="s">
        <v>135</v>
      </c>
    </row>
    <row r="110" spans="1:2" ht="12.75">
      <c r="A110" t="s">
        <v>300</v>
      </c>
      <c r="B110" t="s">
        <v>133</v>
      </c>
    </row>
    <row r="111" spans="1:2" ht="12.75">
      <c r="A111" t="s">
        <v>301</v>
      </c>
      <c r="B111" t="s">
        <v>302</v>
      </c>
    </row>
    <row r="112" spans="1:2" ht="12.75">
      <c r="A112" t="s">
        <v>303</v>
      </c>
      <c r="B112" t="s">
        <v>302</v>
      </c>
    </row>
    <row r="113" spans="1:2" ht="12.75">
      <c r="A113" t="s">
        <v>304</v>
      </c>
      <c r="B113" t="s">
        <v>305</v>
      </c>
    </row>
    <row r="114" spans="1:2" ht="12.75">
      <c r="A114" t="s">
        <v>306</v>
      </c>
      <c r="B114" t="s">
        <v>305</v>
      </c>
    </row>
    <row r="115" spans="1:2" ht="12.75">
      <c r="A115" t="s">
        <v>307</v>
      </c>
      <c r="B115" t="s">
        <v>266</v>
      </c>
    </row>
    <row r="116" spans="1:2" ht="12.75">
      <c r="A116" t="s">
        <v>308</v>
      </c>
      <c r="B116" t="s">
        <v>309</v>
      </c>
    </row>
    <row r="117" spans="1:2" ht="12.75">
      <c r="A117" t="s">
        <v>310</v>
      </c>
      <c r="B117" t="s">
        <v>309</v>
      </c>
    </row>
    <row r="118" spans="1:2" ht="12.75">
      <c r="A118" t="s">
        <v>311</v>
      </c>
      <c r="B118" t="s">
        <v>141</v>
      </c>
    </row>
    <row r="119" spans="1:2" ht="12.75">
      <c r="A119" t="s">
        <v>312</v>
      </c>
      <c r="B119" t="s">
        <v>313</v>
      </c>
    </row>
    <row r="120" spans="1:2" ht="12.75">
      <c r="A120" t="s">
        <v>314</v>
      </c>
      <c r="B120" t="s">
        <v>278</v>
      </c>
    </row>
    <row r="121" spans="1:2" ht="12.75">
      <c r="A121" t="s">
        <v>315</v>
      </c>
      <c r="B121" t="s">
        <v>252</v>
      </c>
    </row>
    <row r="122" spans="1:2" ht="12.75">
      <c r="A122" t="s">
        <v>316</v>
      </c>
      <c r="B122" t="s">
        <v>317</v>
      </c>
    </row>
    <row r="123" spans="1:2" ht="12.75">
      <c r="A123" t="s">
        <v>318</v>
      </c>
      <c r="B123" t="s">
        <v>319</v>
      </c>
    </row>
    <row r="124" spans="1:2" ht="12.75">
      <c r="A124" t="s">
        <v>320</v>
      </c>
      <c r="B124" t="s">
        <v>321</v>
      </c>
    </row>
    <row r="125" spans="1:2" ht="12.75">
      <c r="A125" t="s">
        <v>322</v>
      </c>
      <c r="B125" t="s">
        <v>323</v>
      </c>
    </row>
    <row r="126" spans="1:2" ht="12.75">
      <c r="A126" t="s">
        <v>324</v>
      </c>
      <c r="B126" t="s">
        <v>323</v>
      </c>
    </row>
    <row r="127" spans="1:2" ht="12.75">
      <c r="A127" t="s">
        <v>325</v>
      </c>
      <c r="B127" t="s">
        <v>191</v>
      </c>
    </row>
    <row r="128" spans="1:2" ht="12.75">
      <c r="A128" t="s">
        <v>326</v>
      </c>
      <c r="B128" t="s">
        <v>327</v>
      </c>
    </row>
    <row r="129" spans="1:2" ht="12.75">
      <c r="A129" t="s">
        <v>328</v>
      </c>
      <c r="B129" t="s">
        <v>329</v>
      </c>
    </row>
    <row r="130" spans="1:2" ht="12.75">
      <c r="A130" t="s">
        <v>330</v>
      </c>
      <c r="B130" t="s">
        <v>244</v>
      </c>
    </row>
    <row r="131" spans="1:2" ht="12.75">
      <c r="A131" t="s">
        <v>331</v>
      </c>
      <c r="B131" t="s">
        <v>332</v>
      </c>
    </row>
    <row r="132" spans="1:2" ht="12.75">
      <c r="A132" t="s">
        <v>333</v>
      </c>
      <c r="B132" t="s">
        <v>334</v>
      </c>
    </row>
    <row r="133" spans="1:2" ht="12.75">
      <c r="A133" t="s">
        <v>335</v>
      </c>
      <c r="B133" t="s">
        <v>334</v>
      </c>
    </row>
    <row r="134" spans="1:2" ht="12.75">
      <c r="A134" t="s">
        <v>336</v>
      </c>
      <c r="B134" t="s">
        <v>337</v>
      </c>
    </row>
    <row r="135" spans="1:2" ht="12.75">
      <c r="A135" t="s">
        <v>338</v>
      </c>
      <c r="B135" t="s">
        <v>257</v>
      </c>
    </row>
    <row r="136" spans="1:2" ht="12.75">
      <c r="A136" t="s">
        <v>339</v>
      </c>
      <c r="B136" t="s">
        <v>257</v>
      </c>
    </row>
    <row r="137" spans="1:2" ht="12.75">
      <c r="A137" t="s">
        <v>340</v>
      </c>
      <c r="B137" t="s">
        <v>341</v>
      </c>
    </row>
    <row r="138" spans="1:2" ht="12.75">
      <c r="A138" t="s">
        <v>342</v>
      </c>
      <c r="B138" t="s">
        <v>222</v>
      </c>
    </row>
    <row r="139" spans="1:2" ht="12.75">
      <c r="A139" t="s">
        <v>343</v>
      </c>
      <c r="B139" t="s">
        <v>344</v>
      </c>
    </row>
    <row r="140" spans="1:2" ht="12.75">
      <c r="A140" t="s">
        <v>345</v>
      </c>
      <c r="B140" t="s">
        <v>344</v>
      </c>
    </row>
    <row r="141" spans="1:2" ht="12.75">
      <c r="A141" t="s">
        <v>346</v>
      </c>
      <c r="B141" t="s">
        <v>347</v>
      </c>
    </row>
    <row r="142" spans="1:2" ht="12.75">
      <c r="A142" t="s">
        <v>348</v>
      </c>
      <c r="B142" t="s">
        <v>349</v>
      </c>
    </row>
    <row r="143" spans="1:2" ht="12.75">
      <c r="A143" t="s">
        <v>350</v>
      </c>
      <c r="B143" t="s">
        <v>349</v>
      </c>
    </row>
    <row r="144" spans="1:2" ht="12.75">
      <c r="A144" t="s">
        <v>351</v>
      </c>
      <c r="B144" t="s">
        <v>290</v>
      </c>
    </row>
    <row r="145" spans="1:2" ht="12.75">
      <c r="A145" t="s">
        <v>352</v>
      </c>
      <c r="B145" t="s">
        <v>353</v>
      </c>
    </row>
    <row r="146" spans="1:2" ht="12.75">
      <c r="A146" t="s">
        <v>354</v>
      </c>
      <c r="B146" t="s">
        <v>355</v>
      </c>
    </row>
    <row r="147" spans="1:2" ht="12.75">
      <c r="A147" t="s">
        <v>356</v>
      </c>
      <c r="B147" t="s">
        <v>302</v>
      </c>
    </row>
    <row r="148" spans="1:2" ht="12.75">
      <c r="A148" t="s">
        <v>357</v>
      </c>
      <c r="B148" t="s">
        <v>358</v>
      </c>
    </row>
    <row r="149" spans="1:2" ht="12.75">
      <c r="A149" t="s">
        <v>359</v>
      </c>
      <c r="B149" t="s">
        <v>347</v>
      </c>
    </row>
    <row r="150" spans="1:2" ht="12.75">
      <c r="A150" t="s">
        <v>360</v>
      </c>
      <c r="B150" t="s">
        <v>361</v>
      </c>
    </row>
    <row r="151" spans="1:2" ht="12.75">
      <c r="A151" t="s">
        <v>362</v>
      </c>
      <c r="B151" t="s">
        <v>238</v>
      </c>
    </row>
    <row r="152" spans="1:2" ht="12.75">
      <c r="A152" t="s">
        <v>363</v>
      </c>
      <c r="B152" t="s">
        <v>238</v>
      </c>
    </row>
    <row r="153" spans="1:2" ht="12.75">
      <c r="A153" t="s">
        <v>364</v>
      </c>
      <c r="B153" t="s">
        <v>297</v>
      </c>
    </row>
    <row r="154" spans="1:2" ht="12.75">
      <c r="A154" t="s">
        <v>365</v>
      </c>
      <c r="B154" t="s">
        <v>358</v>
      </c>
    </row>
    <row r="155" spans="1:2" ht="12.75">
      <c r="A155" t="s">
        <v>366</v>
      </c>
      <c r="B155" t="s">
        <v>321</v>
      </c>
    </row>
    <row r="156" spans="1:2" ht="12.75">
      <c r="A156" t="s">
        <v>367</v>
      </c>
      <c r="B156" t="s">
        <v>260</v>
      </c>
    </row>
    <row r="157" spans="1:2" ht="12.75">
      <c r="A157" t="s">
        <v>368</v>
      </c>
      <c r="B157" t="s">
        <v>355</v>
      </c>
    </row>
    <row r="158" spans="1:2" ht="12.75">
      <c r="A158" t="s">
        <v>369</v>
      </c>
      <c r="B158" t="s">
        <v>347</v>
      </c>
    </row>
    <row r="159" spans="1:2" ht="12.75">
      <c r="A159" t="s">
        <v>370</v>
      </c>
      <c r="B159" t="s">
        <v>238</v>
      </c>
    </row>
    <row r="160" spans="1:2" ht="12.75">
      <c r="A160" t="s">
        <v>371</v>
      </c>
      <c r="B160" t="s">
        <v>372</v>
      </c>
    </row>
    <row r="161" spans="1:2" ht="12.75">
      <c r="A161" t="s">
        <v>373</v>
      </c>
      <c r="B161" t="s">
        <v>374</v>
      </c>
    </row>
    <row r="162" spans="1:2" ht="12.75">
      <c r="A162" t="s">
        <v>375</v>
      </c>
      <c r="B162" t="s">
        <v>302</v>
      </c>
    </row>
    <row r="163" spans="1:2" ht="12.75">
      <c r="A163" t="s">
        <v>376</v>
      </c>
      <c r="B163" t="s">
        <v>377</v>
      </c>
    </row>
    <row r="164" spans="1:2" ht="12.75">
      <c r="A164" t="s">
        <v>378</v>
      </c>
      <c r="B164" t="s">
        <v>377</v>
      </c>
    </row>
    <row r="165" spans="1:2" ht="12.75">
      <c r="A165" t="s">
        <v>379</v>
      </c>
      <c r="B165" t="s">
        <v>380</v>
      </c>
    </row>
    <row r="166" spans="1:2" ht="12.75">
      <c r="A166" t="s">
        <v>381</v>
      </c>
      <c r="B166" t="s">
        <v>361</v>
      </c>
    </row>
    <row r="167" spans="1:2" ht="12.75">
      <c r="A167" t="s">
        <v>382</v>
      </c>
      <c r="B167" t="s">
        <v>361</v>
      </c>
    </row>
    <row r="168" spans="1:2" ht="12.75">
      <c r="A168" t="s">
        <v>383</v>
      </c>
      <c r="B168" t="s">
        <v>194</v>
      </c>
    </row>
    <row r="169" spans="1:2" ht="12.75">
      <c r="A169" t="s">
        <v>384</v>
      </c>
      <c r="B169" t="s">
        <v>385</v>
      </c>
    </row>
    <row r="170" spans="1:2" ht="12.75">
      <c r="A170" t="s">
        <v>386</v>
      </c>
      <c r="B170" t="s">
        <v>246</v>
      </c>
    </row>
    <row r="171" spans="1:2" ht="12.75">
      <c r="A171" t="s">
        <v>387</v>
      </c>
      <c r="B171" t="s">
        <v>212</v>
      </c>
    </row>
    <row r="172" spans="1:2" ht="12.75">
      <c r="A172" t="s">
        <v>388</v>
      </c>
      <c r="B172" t="s">
        <v>389</v>
      </c>
    </row>
    <row r="173" spans="1:2" ht="12.75">
      <c r="A173" t="s">
        <v>390</v>
      </c>
      <c r="B173" t="s">
        <v>204</v>
      </c>
    </row>
    <row r="174" spans="1:2" ht="12.75">
      <c r="A174" t="s">
        <v>391</v>
      </c>
      <c r="B174" t="s">
        <v>186</v>
      </c>
    </row>
    <row r="175" spans="1:2" ht="12.75">
      <c r="A175" t="s">
        <v>392</v>
      </c>
      <c r="B175" t="s">
        <v>393</v>
      </c>
    </row>
    <row r="176" spans="1:2" ht="12.75">
      <c r="A176" t="s">
        <v>394</v>
      </c>
      <c r="B176" t="s">
        <v>395</v>
      </c>
    </row>
    <row r="177" spans="1:2" ht="12.75">
      <c r="A177" t="s">
        <v>396</v>
      </c>
      <c r="B177" t="s">
        <v>395</v>
      </c>
    </row>
    <row r="178" spans="1:2" ht="12.75">
      <c r="A178" t="s">
        <v>397</v>
      </c>
      <c r="B178" t="s">
        <v>183</v>
      </c>
    </row>
    <row r="179" spans="1:2" ht="12.75">
      <c r="A179" t="s">
        <v>398</v>
      </c>
      <c r="B179" t="s">
        <v>385</v>
      </c>
    </row>
    <row r="180" spans="1:2" ht="12.75">
      <c r="A180" t="s">
        <v>399</v>
      </c>
      <c r="B180" t="s">
        <v>349</v>
      </c>
    </row>
    <row r="181" spans="1:2" ht="12.75">
      <c r="A181" t="s">
        <v>400</v>
      </c>
      <c r="B181" t="s">
        <v>401</v>
      </c>
    </row>
    <row r="182" spans="1:2" ht="12.75">
      <c r="A182" t="s">
        <v>402</v>
      </c>
      <c r="B182" t="s">
        <v>403</v>
      </c>
    </row>
    <row r="183" spans="1:2" ht="12.75">
      <c r="A183" t="s">
        <v>404</v>
      </c>
      <c r="B183" t="s">
        <v>137</v>
      </c>
    </row>
    <row r="184" spans="1:2" ht="12.75">
      <c r="A184" t="s">
        <v>405</v>
      </c>
      <c r="B184" t="s">
        <v>406</v>
      </c>
    </row>
    <row r="185" spans="1:2" ht="12.75">
      <c r="A185" t="s">
        <v>407</v>
      </c>
      <c r="B185" t="s">
        <v>408</v>
      </c>
    </row>
    <row r="186" spans="1:2" ht="12.75">
      <c r="A186" t="s">
        <v>409</v>
      </c>
      <c r="B186" t="s">
        <v>380</v>
      </c>
    </row>
    <row r="187" spans="1:2" ht="12.75">
      <c r="A187" t="s">
        <v>410</v>
      </c>
      <c r="B187" t="s">
        <v>411</v>
      </c>
    </row>
    <row r="188" spans="1:2" ht="12.75">
      <c r="A188" t="s">
        <v>412</v>
      </c>
      <c r="B188" t="s">
        <v>411</v>
      </c>
    </row>
    <row r="189" spans="1:2" ht="12.75">
      <c r="A189" t="s">
        <v>413</v>
      </c>
      <c r="B189" t="s">
        <v>406</v>
      </c>
    </row>
    <row r="190" spans="1:2" ht="12.75">
      <c r="A190" t="s">
        <v>414</v>
      </c>
      <c r="B190" t="s">
        <v>163</v>
      </c>
    </row>
    <row r="191" spans="1:2" ht="12.75">
      <c r="A191" t="s">
        <v>415</v>
      </c>
      <c r="B191" t="s">
        <v>416</v>
      </c>
    </row>
    <row r="192" spans="1:2" ht="12.75">
      <c r="A192" t="s">
        <v>417</v>
      </c>
      <c r="B192" t="s">
        <v>416</v>
      </c>
    </row>
    <row r="193" spans="1:2" ht="12.75">
      <c r="A193" t="s">
        <v>418</v>
      </c>
      <c r="B193" t="s">
        <v>419</v>
      </c>
    </row>
    <row r="194" spans="1:2" ht="12.75">
      <c r="A194" t="s">
        <v>420</v>
      </c>
      <c r="B194" t="s">
        <v>421</v>
      </c>
    </row>
    <row r="195" spans="1:2" ht="12.75">
      <c r="A195" t="s">
        <v>422</v>
      </c>
      <c r="B195" t="s">
        <v>421</v>
      </c>
    </row>
    <row r="196" spans="1:2" ht="12.75">
      <c r="A196" t="s">
        <v>423</v>
      </c>
      <c r="B196" t="s">
        <v>419</v>
      </c>
    </row>
    <row r="197" spans="1:2" ht="12.75">
      <c r="A197" t="s">
        <v>424</v>
      </c>
      <c r="B197" t="s">
        <v>416</v>
      </c>
    </row>
    <row r="198" spans="1:2" ht="12.75">
      <c r="A198" t="s">
        <v>425</v>
      </c>
      <c r="B198" t="s">
        <v>317</v>
      </c>
    </row>
    <row r="199" spans="1:2" ht="12.75">
      <c r="A199" t="s">
        <v>426</v>
      </c>
      <c r="B199" t="s">
        <v>226</v>
      </c>
    </row>
    <row r="200" spans="1:2" ht="12.75">
      <c r="A200" t="s">
        <v>427</v>
      </c>
      <c r="B200" t="s">
        <v>428</v>
      </c>
    </row>
    <row r="201" spans="1:2" ht="12.75">
      <c r="A201" t="s">
        <v>429</v>
      </c>
      <c r="B201" t="s">
        <v>236</v>
      </c>
    </row>
    <row r="202" spans="1:2" ht="12.75">
      <c r="A202" t="s">
        <v>430</v>
      </c>
      <c r="B202" t="s">
        <v>236</v>
      </c>
    </row>
    <row r="203" spans="1:2" ht="12.75">
      <c r="A203" t="s">
        <v>431</v>
      </c>
      <c r="B203" t="s">
        <v>408</v>
      </c>
    </row>
    <row r="204" spans="1:2" ht="12.75">
      <c r="A204" t="s">
        <v>432</v>
      </c>
      <c r="B204" t="s">
        <v>433</v>
      </c>
    </row>
    <row r="205" spans="1:2" ht="12.75">
      <c r="A205" t="s">
        <v>434</v>
      </c>
      <c r="B205" t="s">
        <v>266</v>
      </c>
    </row>
    <row r="206" spans="1:2" ht="12.75">
      <c r="A206" t="s">
        <v>435</v>
      </c>
      <c r="B206" t="s">
        <v>428</v>
      </c>
    </row>
    <row r="207" spans="1:2" ht="12.75">
      <c r="A207" t="s">
        <v>436</v>
      </c>
      <c r="B207" t="s">
        <v>319</v>
      </c>
    </row>
    <row r="208" spans="1:2" ht="12.75">
      <c r="A208" t="s">
        <v>437</v>
      </c>
      <c r="B208" t="s">
        <v>438</v>
      </c>
    </row>
    <row r="209" spans="1:2" ht="12.75">
      <c r="A209" t="s">
        <v>439</v>
      </c>
      <c r="B209" t="s">
        <v>236</v>
      </c>
    </row>
    <row r="210" spans="1:2" ht="12.75">
      <c r="A210" t="s">
        <v>440</v>
      </c>
      <c r="B210" t="s">
        <v>139</v>
      </c>
    </row>
    <row r="211" spans="1:2" ht="12.75">
      <c r="A211" t="s">
        <v>441</v>
      </c>
      <c r="B211" t="s">
        <v>393</v>
      </c>
    </row>
    <row r="212" spans="1:2" ht="12.75">
      <c r="A212" t="s">
        <v>442</v>
      </c>
      <c r="B212" t="s">
        <v>208</v>
      </c>
    </row>
    <row r="213" spans="1:2" ht="12.75">
      <c r="A213" t="s">
        <v>443</v>
      </c>
      <c r="B213" t="s">
        <v>444</v>
      </c>
    </row>
    <row r="214" spans="1:2" ht="12.75">
      <c r="A214" t="s">
        <v>445</v>
      </c>
      <c r="B214" t="s">
        <v>332</v>
      </c>
    </row>
    <row r="215" spans="1:2" ht="12.75">
      <c r="A215" t="s">
        <v>446</v>
      </c>
      <c r="B215" t="s">
        <v>403</v>
      </c>
    </row>
    <row r="216" spans="1:2" ht="12.75">
      <c r="A216" t="s">
        <v>447</v>
      </c>
      <c r="B216" t="s">
        <v>433</v>
      </c>
    </row>
    <row r="217" spans="1:2" ht="12.75">
      <c r="A217" t="s">
        <v>448</v>
      </c>
      <c r="B217" t="s">
        <v>444</v>
      </c>
    </row>
    <row r="218" spans="1:2" ht="12.75">
      <c r="A218" t="s">
        <v>449</v>
      </c>
      <c r="B218" t="s">
        <v>327</v>
      </c>
    </row>
    <row r="219" spans="1:2" ht="12.75">
      <c r="A219" t="s">
        <v>450</v>
      </c>
      <c r="B219" t="s">
        <v>374</v>
      </c>
    </row>
    <row r="220" spans="1:2" ht="12.75">
      <c r="A220" t="s">
        <v>451</v>
      </c>
      <c r="B220" t="s">
        <v>329</v>
      </c>
    </row>
    <row r="221" spans="1:2" ht="12.75">
      <c r="A221" t="s">
        <v>452</v>
      </c>
      <c r="B221" t="s">
        <v>341</v>
      </c>
    </row>
    <row r="222" spans="1:2" ht="12.75">
      <c r="A222" t="s">
        <v>453</v>
      </c>
      <c r="B222" t="s">
        <v>208</v>
      </c>
    </row>
    <row r="223" spans="1:2" ht="12.75">
      <c r="A223" t="s">
        <v>454</v>
      </c>
      <c r="B223" t="s">
        <v>455</v>
      </c>
    </row>
    <row r="224" spans="1:2" ht="12.75">
      <c r="A224" t="s">
        <v>456</v>
      </c>
      <c r="B224" t="s">
        <v>455</v>
      </c>
    </row>
    <row r="225" spans="1:2" ht="12.75">
      <c r="A225" t="s">
        <v>457</v>
      </c>
      <c r="B225" t="s">
        <v>389</v>
      </c>
    </row>
    <row r="226" spans="1:2" ht="12.75">
      <c r="A226" t="s">
        <v>458</v>
      </c>
      <c r="B226" t="s">
        <v>459</v>
      </c>
    </row>
    <row r="227" spans="1:2" ht="12.75">
      <c r="A227" t="s">
        <v>460</v>
      </c>
      <c r="B227" t="s">
        <v>240</v>
      </c>
    </row>
    <row r="228" spans="1:2" ht="12.75">
      <c r="A228" t="s">
        <v>461</v>
      </c>
      <c r="B228" t="s">
        <v>459</v>
      </c>
    </row>
    <row r="229" spans="1:2" ht="12.75">
      <c r="A229" t="s">
        <v>462</v>
      </c>
      <c r="B229" t="s">
        <v>313</v>
      </c>
    </row>
    <row r="230" spans="1:2" ht="12.75">
      <c r="A230" t="s">
        <v>463</v>
      </c>
      <c r="B230" t="s">
        <v>464</v>
      </c>
    </row>
    <row r="231" spans="1:2" ht="12.75">
      <c r="A231" t="s">
        <v>465</v>
      </c>
      <c r="B231" t="s">
        <v>372</v>
      </c>
    </row>
    <row r="232" spans="1:2" ht="12.75">
      <c r="A232" t="s">
        <v>466</v>
      </c>
      <c r="B232" t="s">
        <v>266</v>
      </c>
    </row>
    <row r="233" spans="1:2" ht="12.75">
      <c r="A233" t="s">
        <v>467</v>
      </c>
      <c r="B233" t="s">
        <v>226</v>
      </c>
    </row>
    <row r="234" spans="1:2" ht="12.75">
      <c r="A234" t="s">
        <v>468</v>
      </c>
      <c r="B234" t="s">
        <v>179</v>
      </c>
    </row>
    <row r="235" spans="1:2" ht="12.75">
      <c r="A235" t="s">
        <v>469</v>
      </c>
      <c r="B235" t="s">
        <v>177</v>
      </c>
    </row>
    <row r="236" spans="1:2" ht="12.75">
      <c r="A236" t="s">
        <v>470</v>
      </c>
      <c r="B236" t="s">
        <v>157</v>
      </c>
    </row>
    <row r="237" spans="1:2" ht="12.75">
      <c r="A237" t="s">
        <v>471</v>
      </c>
      <c r="B237" t="s">
        <v>231</v>
      </c>
    </row>
    <row r="238" spans="1:2" ht="12.75">
      <c r="A238" t="s">
        <v>472</v>
      </c>
      <c r="B238" t="s">
        <v>297</v>
      </c>
    </row>
    <row r="239" spans="1:2" ht="12.75">
      <c r="A239" t="s">
        <v>473</v>
      </c>
      <c r="B239" t="s">
        <v>474</v>
      </c>
    </row>
    <row r="240" spans="1:2" ht="12.75">
      <c r="A240" t="s">
        <v>475</v>
      </c>
      <c r="B240" t="s">
        <v>476</v>
      </c>
    </row>
    <row r="241" spans="1:2" ht="12.75">
      <c r="A241" t="s">
        <v>477</v>
      </c>
      <c r="B241" t="s">
        <v>476</v>
      </c>
    </row>
    <row r="242" spans="1:2" ht="12.75">
      <c r="A242" t="s">
        <v>478</v>
      </c>
      <c r="B242" t="s">
        <v>220</v>
      </c>
    </row>
    <row r="243" spans="1:2" ht="12.75">
      <c r="A243" t="s">
        <v>479</v>
      </c>
      <c r="B243" t="s">
        <v>238</v>
      </c>
    </row>
    <row r="244" spans="1:2" ht="12.75">
      <c r="A244" t="s">
        <v>480</v>
      </c>
      <c r="B244" t="s">
        <v>224</v>
      </c>
    </row>
    <row r="245" spans="1:2" ht="12.75">
      <c r="A245" t="s">
        <v>481</v>
      </c>
      <c r="B245" t="s">
        <v>216</v>
      </c>
    </row>
    <row r="246" spans="1:2" ht="12.75">
      <c r="A246" t="s">
        <v>482</v>
      </c>
      <c r="B246" t="s">
        <v>228</v>
      </c>
    </row>
    <row r="247" spans="1:2" ht="12.75">
      <c r="A247" t="s">
        <v>483</v>
      </c>
      <c r="B247" t="s">
        <v>172</v>
      </c>
    </row>
    <row r="248" spans="1:2" ht="12.75">
      <c r="A248" t="s">
        <v>484</v>
      </c>
      <c r="B248" t="s">
        <v>337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 de Rouen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 de Rouen</dc:creator>
  <cp:keywords/>
  <dc:description/>
  <cp:lastModifiedBy>Localadmin</cp:lastModifiedBy>
  <cp:lastPrinted>2018-07-16T14:50:30Z</cp:lastPrinted>
  <dcterms:created xsi:type="dcterms:W3CDTF">2011-04-13T12:30:39Z</dcterms:created>
  <dcterms:modified xsi:type="dcterms:W3CDTF">2018-07-17T12:58:38Z</dcterms:modified>
  <cp:category/>
  <cp:version/>
  <cp:contentType/>
  <cp:contentStatus/>
</cp:coreProperties>
</file>