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66925"/>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Audits croisés\Audits croisés sanitaire\Grille 2025\"/>
    </mc:Choice>
  </mc:AlternateContent>
  <xr:revisionPtr revIDLastSave="0" documentId="13_ncr:1_{E786DDF6-1D93-4F03-B339-FE0BF41145B6}" xr6:coauthVersionLast="47" xr6:coauthVersionMax="47" xr10:uidLastSave="{00000000-0000-0000-0000-000000000000}"/>
  <bookViews>
    <workbookView xWindow="-120" yWindow="-120" windowWidth="29040" windowHeight="15720" tabRatio="681" firstSheet="2" activeTab="6" xr2:uid="{00000000-000D-0000-FFFF-FFFF00000000}"/>
  </bookViews>
  <sheets>
    <sheet name="Mode d'emploi" sheetId="6" r:id="rId1"/>
    <sheet name="Informations générales" sheetId="4" r:id="rId2"/>
    <sheet name="Audit croisé - Service 1" sheetId="1" r:id="rId3"/>
    <sheet name="Entretien patient - Service 1" sheetId="3" r:id="rId4"/>
    <sheet name="Résultats - Service 1" sheetId="7" r:id="rId5"/>
    <sheet name="Fichier analyse" sheetId="22" state="hidden" r:id="rId6"/>
    <sheet name="Audit croisé - Service 2" sheetId="28" r:id="rId7"/>
    <sheet name="Entretien patient - Service 2" sheetId="29" r:id="rId8"/>
    <sheet name="Résultats - Service 2" sheetId="26" r:id="rId9"/>
    <sheet name="Feuille2" sheetId="2" state="hidden" r:id="rId10"/>
  </sheets>
  <externalReferences>
    <externalReference r:id="rId11"/>
    <externalReference r:id="rId12"/>
  </externalReferences>
  <definedNames>
    <definedName name="_xlnm._FilterDatabase" localSheetId="2" hidden="1">'Audit croisé - Service 1'!$A$1:$J$57</definedName>
    <definedName name="_xlnm._FilterDatabase" localSheetId="6" hidden="1">'Audit croisé - Service 2'!$A$1:$J$2</definedName>
    <definedName name="_xlnm._FilterDatabase" localSheetId="3" hidden="1">'Entretien patient - Service 1'!$A$1:$I$6</definedName>
    <definedName name="_xlnm._FilterDatabase" localSheetId="7" hidden="1">'Entretien patient - Service 2'!$A$1:$I$6</definedName>
    <definedName name="choix1">'[1]Valid données'!$A$1:$A$2</definedName>
    <definedName name="choix2">'[1]Valid données'!$B$1:$B$3</definedName>
    <definedName name="choix3">'[1]Valid données'!$C$1:$C$4</definedName>
    <definedName name="choix4">'[1]Valid données'!$D$1:$D$5</definedName>
    <definedName name="COTA">#REF!</definedName>
    <definedName name="RéfN4">[2]Réf!$B$100:$F$331</definedName>
    <definedName name="_xlnm.Print_Area" localSheetId="2">'Audit croisé - Service 1'!$A$1:$K$57</definedName>
    <definedName name="_xlnm.Print_Area" localSheetId="6">'Audit croisé - Service 2'!$A$1:$K$57</definedName>
    <definedName name="_xlnm.Print_Area" localSheetId="3">'Entretien patient - Service 1'!$A$1:$J$6</definedName>
    <definedName name="_xlnm.Print_Area" localSheetId="7">'Entretien patient - Service 2'!$A$1:$J$6</definedName>
    <definedName name="_xlnm.Print_Area" localSheetId="4">'Résultats - Service 1'!$A$1:$K$70</definedName>
    <definedName name="_xlnm.Print_Area" localSheetId="8">'Résultats - Service 2'!$A$1:$K$41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4" i="22" l="1"/>
  <c r="L45" i="22"/>
  <c r="N72" i="22"/>
  <c r="D17" i="26" s="1"/>
  <c r="N66" i="22"/>
  <c r="N67" i="22"/>
  <c r="N68" i="22"/>
  <c r="N69" i="22"/>
  <c r="N70" i="22"/>
  <c r="N65" i="22"/>
  <c r="N59" i="22"/>
  <c r="N60" i="22"/>
  <c r="N61" i="22"/>
  <c r="N62" i="22"/>
  <c r="N63" i="22"/>
  <c r="N58" i="22"/>
  <c r="N53" i="22"/>
  <c r="N54" i="22"/>
  <c r="N55" i="22"/>
  <c r="N56" i="22"/>
  <c r="N57" i="22"/>
  <c r="N46" i="22"/>
  <c r="N49" i="22"/>
  <c r="N50" i="22"/>
  <c r="N51" i="22"/>
  <c r="N52" i="22"/>
  <c r="N35" i="22"/>
  <c r="N36" i="22"/>
  <c r="N37" i="22"/>
  <c r="N44" i="22"/>
  <c r="N45" i="22"/>
  <c r="N29" i="22"/>
  <c r="N30" i="22"/>
  <c r="N31" i="22"/>
  <c r="N32" i="22"/>
  <c r="N33" i="22"/>
  <c r="N34" i="22"/>
  <c r="N26" i="22"/>
  <c r="N27" i="22"/>
  <c r="N28" i="22"/>
  <c r="N25" i="22"/>
  <c r="N20" i="22"/>
  <c r="N21" i="22"/>
  <c r="N22" i="22"/>
  <c r="N23" i="22"/>
  <c r="N19" i="22"/>
  <c r="N17" i="22"/>
  <c r="N16" i="22"/>
  <c r="N15" i="22"/>
  <c r="N14" i="22"/>
  <c r="N13" i="22"/>
  <c r="N10" i="22"/>
  <c r="N11" i="22"/>
  <c r="N9" i="22"/>
  <c r="N8" i="22"/>
  <c r="F8" i="22"/>
  <c r="F72" i="22"/>
  <c r="D17" i="7" s="1"/>
  <c r="F66" i="22"/>
  <c r="F67" i="22"/>
  <c r="F68" i="22"/>
  <c r="F69" i="22"/>
  <c r="F70" i="22"/>
  <c r="F65" i="22"/>
  <c r="F62" i="22"/>
  <c r="F63" i="22"/>
  <c r="F59" i="22"/>
  <c r="F60" i="22"/>
  <c r="F61" i="22"/>
  <c r="F58" i="22"/>
  <c r="F53" i="22"/>
  <c r="F54" i="22"/>
  <c r="F55" i="22"/>
  <c r="F56" i="22"/>
  <c r="F57" i="22"/>
  <c r="F46" i="22"/>
  <c r="F49" i="22"/>
  <c r="F50" i="22"/>
  <c r="F51" i="22"/>
  <c r="F52" i="22"/>
  <c r="F35" i="22"/>
  <c r="F36" i="22"/>
  <c r="F37" i="22"/>
  <c r="F44" i="22"/>
  <c r="F45" i="22"/>
  <c r="F29" i="22"/>
  <c r="F30" i="22"/>
  <c r="F31" i="22"/>
  <c r="F32" i="22"/>
  <c r="F33" i="22"/>
  <c r="F34" i="22"/>
  <c r="F26" i="22"/>
  <c r="F27" i="22"/>
  <c r="F28" i="22"/>
  <c r="E62" i="22"/>
  <c r="E63" i="22"/>
  <c r="F25" i="22"/>
  <c r="F20" i="22"/>
  <c r="F21" i="22"/>
  <c r="F22" i="22"/>
  <c r="F23" i="22"/>
  <c r="F19" i="22"/>
  <c r="F17" i="22"/>
  <c r="F16" i="22"/>
  <c r="F15" i="22"/>
  <c r="F14" i="22"/>
  <c r="F13" i="22"/>
  <c r="F10" i="22"/>
  <c r="F11" i="22"/>
  <c r="F9" i="22"/>
  <c r="L14" i="22"/>
  <c r="E61" i="22"/>
  <c r="E60" i="22"/>
  <c r="E59" i="22"/>
  <c r="L17" i="22"/>
  <c r="L16" i="22"/>
  <c r="L15" i="22"/>
  <c r="E57" i="22"/>
  <c r="D57" i="22"/>
  <c r="E58" i="22"/>
  <c r="M72" i="22"/>
  <c r="C17" i="26" s="1"/>
  <c r="M66" i="22"/>
  <c r="M67" i="22"/>
  <c r="M68" i="22"/>
  <c r="M69" i="22"/>
  <c r="M70" i="22"/>
  <c r="M65" i="22"/>
  <c r="M63" i="22"/>
  <c r="M62" i="22"/>
  <c r="M59" i="22"/>
  <c r="M60" i="22"/>
  <c r="M61" i="22"/>
  <c r="M58" i="22"/>
  <c r="M54" i="22"/>
  <c r="M55" i="22"/>
  <c r="M56" i="22"/>
  <c r="M57" i="22"/>
  <c r="M53" i="22"/>
  <c r="M49" i="22"/>
  <c r="M50" i="22"/>
  <c r="M51" i="22"/>
  <c r="M52" i="22"/>
  <c r="M46" i="22"/>
  <c r="M36" i="22"/>
  <c r="M37" i="22"/>
  <c r="M44" i="22"/>
  <c r="M45" i="22"/>
  <c r="M35" i="22"/>
  <c r="M30" i="22"/>
  <c r="M31" i="22"/>
  <c r="M32" i="22"/>
  <c r="M33" i="22"/>
  <c r="M34" i="22"/>
  <c r="M29" i="22"/>
  <c r="M26" i="22"/>
  <c r="M27" i="22"/>
  <c r="M28" i="22"/>
  <c r="M25" i="22"/>
  <c r="M20" i="22"/>
  <c r="M21" i="22"/>
  <c r="M22" i="22"/>
  <c r="M23" i="22"/>
  <c r="M19" i="22"/>
  <c r="M17" i="22"/>
  <c r="M16" i="22"/>
  <c r="M15" i="22"/>
  <c r="M14" i="22"/>
  <c r="O14" i="22" s="1"/>
  <c r="M13" i="22"/>
  <c r="M11" i="22"/>
  <c r="O11" i="22" s="1"/>
  <c r="M10" i="22"/>
  <c r="M9" i="22"/>
  <c r="M8" i="22"/>
  <c r="L72" i="22"/>
  <c r="B8" i="26" s="1"/>
  <c r="L66" i="22"/>
  <c r="L67" i="22"/>
  <c r="L68" i="22"/>
  <c r="O68" i="22" s="1"/>
  <c r="L69" i="22"/>
  <c r="O69" i="22" s="1"/>
  <c r="L70" i="22"/>
  <c r="O70" i="22" s="1"/>
  <c r="L65" i="22"/>
  <c r="O65" i="22" s="1"/>
  <c r="L63" i="22"/>
  <c r="L62" i="22"/>
  <c r="L59" i="22"/>
  <c r="L60" i="22"/>
  <c r="L61" i="22"/>
  <c r="L58" i="22"/>
  <c r="L54" i="22"/>
  <c r="L55" i="22"/>
  <c r="L56" i="22"/>
  <c r="O56" i="22" s="1"/>
  <c r="L57" i="22"/>
  <c r="L53" i="22"/>
  <c r="L49" i="22"/>
  <c r="L50" i="22"/>
  <c r="L51" i="22"/>
  <c r="L52" i="22"/>
  <c r="L46" i="22"/>
  <c r="L36" i="22"/>
  <c r="L37" i="22"/>
  <c r="L35" i="22"/>
  <c r="L30" i="22"/>
  <c r="L31" i="22"/>
  <c r="L32" i="22"/>
  <c r="L33" i="22"/>
  <c r="L34" i="22"/>
  <c r="L29" i="22"/>
  <c r="L26" i="22"/>
  <c r="L27" i="22"/>
  <c r="L28" i="22"/>
  <c r="L25" i="22"/>
  <c r="L20" i="22"/>
  <c r="L21" i="22"/>
  <c r="L22" i="22"/>
  <c r="L23" i="22"/>
  <c r="L19" i="22"/>
  <c r="L13" i="22"/>
  <c r="L10" i="22"/>
  <c r="L11" i="22"/>
  <c r="L9" i="22"/>
  <c r="L8" i="22"/>
  <c r="E72" i="22"/>
  <c r="C17" i="7" s="1"/>
  <c r="D72" i="22"/>
  <c r="B17" i="7" s="1"/>
  <c r="E66" i="22"/>
  <c r="E67" i="22"/>
  <c r="E68" i="22"/>
  <c r="E69" i="22"/>
  <c r="E70" i="22"/>
  <c r="E65" i="22"/>
  <c r="D66" i="22"/>
  <c r="D67" i="22"/>
  <c r="G67" i="22" s="1"/>
  <c r="D68" i="22"/>
  <c r="D69" i="22"/>
  <c r="D70" i="22"/>
  <c r="D65" i="22"/>
  <c r="D59" i="22"/>
  <c r="D60" i="22"/>
  <c r="G60" i="22" s="1"/>
  <c r="D61" i="22"/>
  <c r="D62" i="22"/>
  <c r="D63" i="22"/>
  <c r="E30" i="22"/>
  <c r="E31" i="22"/>
  <c r="E32" i="22"/>
  <c r="E33" i="22"/>
  <c r="E34" i="22"/>
  <c r="E35" i="22"/>
  <c r="E36" i="22"/>
  <c r="E37" i="22"/>
  <c r="E44" i="22"/>
  <c r="E45" i="22"/>
  <c r="E46" i="22"/>
  <c r="E49" i="22"/>
  <c r="E50" i="22"/>
  <c r="G50" i="22" s="1"/>
  <c r="E51" i="22"/>
  <c r="E52" i="22"/>
  <c r="E53" i="22"/>
  <c r="E54" i="22"/>
  <c r="E55" i="22"/>
  <c r="E56" i="22"/>
  <c r="E29" i="22"/>
  <c r="D58" i="22"/>
  <c r="D29" i="22"/>
  <c r="D30" i="22"/>
  <c r="D31" i="22"/>
  <c r="D32" i="22"/>
  <c r="D33" i="22"/>
  <c r="D34" i="22"/>
  <c r="D35" i="22"/>
  <c r="D36" i="22"/>
  <c r="D37" i="22"/>
  <c r="D44" i="22"/>
  <c r="D45" i="22"/>
  <c r="D46" i="22"/>
  <c r="D49" i="22"/>
  <c r="D50" i="22"/>
  <c r="D51" i="22"/>
  <c r="D52" i="22"/>
  <c r="D53" i="22"/>
  <c r="D54" i="22"/>
  <c r="D55" i="22"/>
  <c r="D56" i="22"/>
  <c r="D26" i="22"/>
  <c r="D27" i="22"/>
  <c r="D28" i="22"/>
  <c r="D25" i="22"/>
  <c r="E26" i="22"/>
  <c r="E27" i="22"/>
  <c r="E28" i="22"/>
  <c r="E25" i="22"/>
  <c r="E20" i="22"/>
  <c r="E21" i="22"/>
  <c r="E22" i="22"/>
  <c r="E23" i="22"/>
  <c r="E19" i="22"/>
  <c r="D20" i="22"/>
  <c r="D21" i="22"/>
  <c r="D22" i="22"/>
  <c r="D23" i="22"/>
  <c r="D19" i="22"/>
  <c r="E17" i="22"/>
  <c r="E16" i="22"/>
  <c r="D17" i="22"/>
  <c r="D16" i="22"/>
  <c r="E14" i="22"/>
  <c r="E15" i="22"/>
  <c r="G15" i="22" s="1"/>
  <c r="E13" i="22"/>
  <c r="D15" i="22"/>
  <c r="D13" i="22"/>
  <c r="G13" i="22" s="1"/>
  <c r="D14" i="22"/>
  <c r="E10" i="22"/>
  <c r="E11" i="22"/>
  <c r="E9" i="22"/>
  <c r="D9" i="22"/>
  <c r="G9" i="22" s="1"/>
  <c r="D10" i="22"/>
  <c r="D11" i="22"/>
  <c r="E8" i="22"/>
  <c r="D8" i="22"/>
  <c r="F1" i="26"/>
  <c r="D3" i="22"/>
  <c r="D2" i="22"/>
  <c r="C3" i="22"/>
  <c r="C2" i="22"/>
  <c r="D1" i="22"/>
  <c r="C1" i="22"/>
  <c r="F1" i="7"/>
  <c r="G26" i="22" l="1"/>
  <c r="G14" i="22"/>
  <c r="O15" i="22"/>
  <c r="O8" i="22"/>
  <c r="O54" i="22"/>
  <c r="O25" i="22"/>
  <c r="G63" i="22"/>
  <c r="G59" i="22"/>
  <c r="G22" i="22"/>
  <c r="G54" i="22"/>
  <c r="G8" i="22"/>
  <c r="G32" i="22"/>
  <c r="G31" i="22"/>
  <c r="G30" i="22"/>
  <c r="G62" i="22"/>
  <c r="G58" i="22"/>
  <c r="G56" i="22"/>
  <c r="G34" i="22"/>
  <c r="D8" i="7"/>
  <c r="G11" i="22"/>
  <c r="G55" i="22"/>
  <c r="G33" i="22"/>
  <c r="O13" i="22"/>
  <c r="K26" i="26" s="1"/>
  <c r="C8" i="26"/>
  <c r="O58" i="22"/>
  <c r="B15" i="7"/>
  <c r="O17" i="22"/>
  <c r="G52" i="22"/>
  <c r="O61" i="22"/>
  <c r="O27" i="22"/>
  <c r="G21" i="22"/>
  <c r="G28" i="22"/>
  <c r="G68" i="22"/>
  <c r="G20" i="22"/>
  <c r="G61" i="22"/>
  <c r="D14" i="7"/>
  <c r="G36" i="22"/>
  <c r="G29" i="22"/>
  <c r="C8" i="7"/>
  <c r="G53" i="22"/>
  <c r="G45" i="22"/>
  <c r="G57" i="22"/>
  <c r="G70" i="22"/>
  <c r="F71" i="22"/>
  <c r="G23" i="22"/>
  <c r="G49" i="22"/>
  <c r="G51" i="22"/>
  <c r="G35" i="22"/>
  <c r="E17" i="7"/>
  <c r="K41" i="7" s="1"/>
  <c r="G19" i="22"/>
  <c r="G44" i="22"/>
  <c r="G37" i="22"/>
  <c r="G46" i="22"/>
  <c r="G69" i="22"/>
  <c r="O21" i="22"/>
  <c r="O36" i="22"/>
  <c r="O67" i="22"/>
  <c r="O33" i="22"/>
  <c r="O45" i="22"/>
  <c r="O34" i="22"/>
  <c r="O53" i="22"/>
  <c r="L12" i="22"/>
  <c r="E8" i="26"/>
  <c r="O28" i="22"/>
  <c r="O37" i="22"/>
  <c r="O63" i="22"/>
  <c r="B12" i="26"/>
  <c r="O22" i="22"/>
  <c r="O46" i="22"/>
  <c r="O51" i="22"/>
  <c r="O52" i="22"/>
  <c r="D8" i="26"/>
  <c r="O57" i="22"/>
  <c r="O26" i="22"/>
  <c r="O49" i="22"/>
  <c r="O50" i="22"/>
  <c r="N24" i="22"/>
  <c r="O32" i="22"/>
  <c r="O10" i="22"/>
  <c r="O30" i="22"/>
  <c r="O59" i="22"/>
  <c r="B17" i="26"/>
  <c r="E17" i="26" s="1"/>
  <c r="K40" i="26" s="1"/>
  <c r="O23" i="22"/>
  <c r="O31" i="22"/>
  <c r="O66" i="22"/>
  <c r="D12" i="26"/>
  <c r="O35" i="22"/>
  <c r="L18" i="22"/>
  <c r="O44" i="22"/>
  <c r="O20" i="22"/>
  <c r="O60" i="22"/>
  <c r="D16" i="26"/>
  <c r="O62" i="22"/>
  <c r="O9" i="22"/>
  <c r="O55" i="22"/>
  <c r="O29" i="22"/>
  <c r="B6" i="26"/>
  <c r="N18" i="22"/>
  <c r="B13" i="26"/>
  <c r="C13" i="26"/>
  <c r="M12" i="22"/>
  <c r="O72" i="22"/>
  <c r="K41" i="26" s="1"/>
  <c r="D13" i="26"/>
  <c r="O16" i="22"/>
  <c r="M18" i="22"/>
  <c r="C6" i="26"/>
  <c r="N12" i="22"/>
  <c r="C12" i="26"/>
  <c r="D6" i="26"/>
  <c r="L71" i="22"/>
  <c r="C16" i="26"/>
  <c r="M71" i="22"/>
  <c r="N71" i="22"/>
  <c r="B16" i="26"/>
  <c r="D14" i="26"/>
  <c r="L24" i="22"/>
  <c r="M24" i="22"/>
  <c r="O19" i="22"/>
  <c r="B14" i="26"/>
  <c r="C14" i="26"/>
  <c r="C15" i="26"/>
  <c r="D15" i="26"/>
  <c r="D7" i="26"/>
  <c r="N64" i="22"/>
  <c r="C7" i="26"/>
  <c r="L64" i="22"/>
  <c r="B15" i="26"/>
  <c r="B7" i="26"/>
  <c r="M64" i="22"/>
  <c r="D13" i="7"/>
  <c r="K27" i="7"/>
  <c r="B13" i="7"/>
  <c r="C13" i="7"/>
  <c r="B12" i="7"/>
  <c r="D12" i="22"/>
  <c r="G72" i="22"/>
  <c r="K42" i="7" s="1"/>
  <c r="B8" i="7"/>
  <c r="E8" i="7" s="1"/>
  <c r="G17" i="22"/>
  <c r="D18" i="22"/>
  <c r="B6" i="7"/>
  <c r="E18" i="22"/>
  <c r="G16" i="22"/>
  <c r="F18" i="22"/>
  <c r="D6" i="7"/>
  <c r="C6" i="7"/>
  <c r="F12" i="22"/>
  <c r="D12" i="7"/>
  <c r="G10" i="22"/>
  <c r="E12" i="22"/>
  <c r="C12" i="7"/>
  <c r="B16" i="7"/>
  <c r="E71" i="22"/>
  <c r="G66" i="22"/>
  <c r="C16" i="7"/>
  <c r="D71" i="22"/>
  <c r="G65" i="22"/>
  <c r="D16" i="7"/>
  <c r="C14" i="7"/>
  <c r="E24" i="22"/>
  <c r="B14" i="7"/>
  <c r="F24" i="22"/>
  <c r="D24" i="22"/>
  <c r="D15" i="7"/>
  <c r="D64" i="22"/>
  <c r="D7" i="7"/>
  <c r="B7" i="7"/>
  <c r="C15" i="7"/>
  <c r="F64" i="22"/>
  <c r="G27" i="22"/>
  <c r="C7" i="7"/>
  <c r="E64" i="22"/>
  <c r="G25" i="22"/>
  <c r="K38" i="7" l="1"/>
  <c r="K27" i="26"/>
  <c r="K37" i="7"/>
  <c r="G12" i="22"/>
  <c r="K25" i="7" s="1"/>
  <c r="K33" i="7"/>
  <c r="K40" i="7"/>
  <c r="E13" i="7"/>
  <c r="K26" i="7" s="1"/>
  <c r="E16" i="26"/>
  <c r="K38" i="26" s="1"/>
  <c r="K31" i="26"/>
  <c r="K39" i="26"/>
  <c r="K37" i="26"/>
  <c r="K36" i="26"/>
  <c r="E14" i="7"/>
  <c r="K30" i="7" s="1"/>
  <c r="G24" i="22"/>
  <c r="K29" i="7" s="1"/>
  <c r="K35" i="7"/>
  <c r="K35" i="26"/>
  <c r="E13" i="26"/>
  <c r="K25" i="26" s="1"/>
  <c r="K32" i="7"/>
  <c r="E16" i="7"/>
  <c r="K39" i="7" s="1"/>
  <c r="K34" i="7"/>
  <c r="K28" i="7"/>
  <c r="K36" i="7"/>
  <c r="O64" i="22"/>
  <c r="K34" i="26"/>
  <c r="K33" i="26"/>
  <c r="E12" i="26"/>
  <c r="K23" i="26" s="1"/>
  <c r="O12" i="22"/>
  <c r="K24" i="26" s="1"/>
  <c r="O71" i="22"/>
  <c r="K32" i="26"/>
  <c r="O24" i="22"/>
  <c r="K28" i="26" s="1"/>
  <c r="E6" i="26"/>
  <c r="O18" i="22"/>
  <c r="E14" i="26"/>
  <c r="K29" i="26" s="1"/>
  <c r="E7" i="26"/>
  <c r="E15" i="26"/>
  <c r="K30" i="26" s="1"/>
  <c r="E6" i="7"/>
  <c r="E12" i="7"/>
  <c r="K24" i="7" s="1"/>
  <c r="G18" i="22"/>
  <c r="G71" i="22"/>
  <c r="E7" i="7"/>
  <c r="E15" i="7"/>
  <c r="K31" i="7" s="1"/>
  <c r="G64" i="22"/>
</calcChain>
</file>

<file path=xl/sharedStrings.xml><?xml version="1.0" encoding="utf-8"?>
<sst xmlns="http://schemas.openxmlformats.org/spreadsheetml/2006/main" count="956" uniqueCount="293">
  <si>
    <t>Objectif</t>
  </si>
  <si>
    <t>N° de critère</t>
  </si>
  <si>
    <t>Libellé critère</t>
  </si>
  <si>
    <t>Champ d'application</t>
  </si>
  <si>
    <t>Niveau d'exigence</t>
  </si>
  <si>
    <t>Eléments d'évaluation</t>
  </si>
  <si>
    <t>Standard</t>
  </si>
  <si>
    <t>Tout l'établissement</t>
  </si>
  <si>
    <t>Professionnels</t>
  </si>
  <si>
    <t>2.2-07</t>
  </si>
  <si>
    <t>Chirurgie et interventionnel</t>
  </si>
  <si>
    <t>liste 1</t>
  </si>
  <si>
    <t>OUI</t>
  </si>
  <si>
    <t>NON</t>
  </si>
  <si>
    <t>Non applicable</t>
  </si>
  <si>
    <t>Impératif</t>
  </si>
  <si>
    <t>Avancé</t>
  </si>
  <si>
    <t>Le patient bénéficie de soins visant à anticiper ou à soulager rapidement sa douleur</t>
  </si>
  <si>
    <t>Informations générales</t>
  </si>
  <si>
    <t>Date de l'audit croisé: (xx/xx/20xx)</t>
  </si>
  <si>
    <t>Nom des auditeurs :</t>
  </si>
  <si>
    <t>Evaluation du circuit du médicament</t>
  </si>
  <si>
    <t>Attendus et vigilances spécifiques</t>
  </si>
  <si>
    <t>Nom de l'établissement :</t>
  </si>
  <si>
    <t>Chapitre</t>
  </si>
  <si>
    <t>NA</t>
  </si>
  <si>
    <t>% de conformité</t>
  </si>
  <si>
    <t xml:space="preserve">Service 1 : </t>
  </si>
  <si>
    <t>Critère</t>
  </si>
  <si>
    <t>Réponse</t>
  </si>
  <si>
    <t>2 - Entretien patient</t>
  </si>
  <si>
    <t>Commentaires</t>
  </si>
  <si>
    <t>Gouvernance</t>
  </si>
  <si>
    <t>TC med</t>
  </si>
  <si>
    <t>Parcours traceur</t>
  </si>
  <si>
    <t>patient traceur</t>
  </si>
  <si>
    <t>Méthode d'évaluation Certification</t>
  </si>
  <si>
    <t>1 - Audit sur le circuit du médicament</t>
  </si>
  <si>
    <t xml:space="preserve">Service 2 : </t>
  </si>
  <si>
    <t>EE</t>
  </si>
  <si>
    <t>EE 2</t>
  </si>
  <si>
    <t>EE 1</t>
  </si>
  <si>
    <t>EE 3</t>
  </si>
  <si>
    <t>EE 4</t>
  </si>
  <si>
    <t>2.1</t>
  </si>
  <si>
    <t>2.2</t>
  </si>
  <si>
    <t>EE 5</t>
  </si>
  <si>
    <t>EE 6</t>
  </si>
  <si>
    <t>EE 7</t>
  </si>
  <si>
    <t>Crit</t>
  </si>
  <si>
    <t>Obj</t>
  </si>
  <si>
    <t>1.1</t>
  </si>
  <si>
    <t>1.2</t>
  </si>
  <si>
    <t>SERVICE 1</t>
  </si>
  <si>
    <t>Entretien patient en bleu</t>
  </si>
  <si>
    <t>Conformité</t>
  </si>
  <si>
    <t>SERVICE 2</t>
  </si>
  <si>
    <t>Service 1 audité :</t>
  </si>
  <si>
    <t xml:space="preserve">Service 2 audité : </t>
  </si>
  <si>
    <t>1.2-04</t>
  </si>
  <si>
    <t>standard</t>
  </si>
  <si>
    <t>Cible de l'évaluation</t>
  </si>
  <si>
    <t>2.1-04</t>
  </si>
  <si>
    <t xml:space="preserve">
Le patient, en prévision de sa sortie, connaît les consignes de suivi pour sa prise en charge</t>
  </si>
  <si>
    <t>2.2-02</t>
  </si>
  <si>
    <t>2.2-03</t>
  </si>
  <si>
    <t>2.2-04</t>
  </si>
  <si>
    <t>2.2-06</t>
  </si>
  <si>
    <t>Audit système</t>
  </si>
  <si>
    <t>2.4-02</t>
  </si>
  <si>
    <t>Observations</t>
  </si>
  <si>
    <t>2.2-12</t>
  </si>
  <si>
    <t>2.2-05</t>
  </si>
  <si>
    <t>1.2 L'information du patient</t>
  </si>
  <si>
    <t>2.2 La maîtrise des risques liés aux pratiques</t>
  </si>
  <si>
    <t>2.1 La coordination des équipes pour la prise en charge du patient</t>
  </si>
  <si>
    <t>2.4 La culture de la pertinence et de l'évaluation</t>
  </si>
  <si>
    <t>1.1-05</t>
  </si>
  <si>
    <t>Patient traceur</t>
  </si>
  <si>
    <t>Le patient est incité à exprimer sa douleur, dès lors qu'il la ressent ou est susceptible de la ressentir, et ce jusqu’au soulagement de la douleur et à une amélioration de son bien-être et/ou de sa qualité de vie.</t>
  </si>
  <si>
    <t>3.4 : L'adaptation à des soins écoresponsables et aux innovations numériques</t>
  </si>
  <si>
    <t>3.4-02</t>
  </si>
  <si>
    <t>liste 2</t>
  </si>
  <si>
    <t>Questions préalables à l'hospitalisation</t>
  </si>
  <si>
    <t>1.1
Le respect des droits du patient</t>
  </si>
  <si>
    <t>1.2
L’information du patient</t>
  </si>
  <si>
    <t xml:space="preserve"> Le patient connaît les dispositifs médicaux qui lui sont implantés durant son séjour et reçoit les consignes de suivi appropriées</t>
  </si>
  <si>
    <t>1.2-03</t>
  </si>
  <si>
    <t xml:space="preserve">• Avant la pose du dispositif médical implantable, le patient a été informé : type de dispositif médical, durée de vie prévisionnelle, suivi nécessaire…
</t>
  </si>
  <si>
    <t>• Le patient est informé des complications possibles et des conduites à tenir (précautions à prendre par le patient ou par un professionnel de santé et bon usage du dispositif) à la suite de l’implantation du dispositif.</t>
  </si>
  <si>
    <t>Attendus</t>
  </si>
  <si>
    <t>Questions spécifiques éventuelles</t>
  </si>
  <si>
    <t>Pharmacie</t>
  </si>
  <si>
    <t>Comment évaluez-vous votre activité de conciliation des traitements médicamenteux ? avec quels indicateurs ?</t>
  </si>
  <si>
    <t xml:space="preserve">Quels sont les services et proportions de prescriptions concernés par l’analyse pharmaceutique ?
Comment est organisée l’analyse pharmaceutique ? De quelles données disposez-vous ? </t>
  </si>
  <si>
    <t>Comment s’organise la délivrance des médicaments ?</t>
  </si>
  <si>
    <t>Comment sont stockés les médicaments ?</t>
  </si>
  <si>
    <t>Comment s’organise l’administration des médicaments ?</t>
  </si>
  <si>
    <t>Comment faites-vous l’analyse de concordance entre la prescription, le produit et le patient ?</t>
  </si>
  <si>
    <t xml:space="preserve">Avez-vous suivi des formations sur la prévention du risque médicamenteux ? Quand s’est déroulée cette formation ?
Sur quoi portait-elle ? </t>
  </si>
  <si>
    <t>Comment s’organise le circuit des préparations en atmosphère contrôlée ? Comment s’organise la préparation ? la dispensation ? Dans le cadre de la préparation des chimiothérapies injectables, pouvez-vous me montrer comment se passe la libération des poches ? le transport ? le stockage ? l’administration ? Comment s’organise le suivi d’un produit non administré ? Comment est-il détruit ?</t>
  </si>
  <si>
    <t xml:space="preserve">Comment est intégré le traitement habituel du patient dans la prescription ?
</t>
  </si>
  <si>
    <t xml:space="preserve">
Pouvez-vous me montrer une prescription conditionnelle ?
Comment est mentionné le seuil ?</t>
  </si>
  <si>
    <t>Le patient bénéficie de soins visant à anticiper ou soulager rapidement sa douleur</t>
  </si>
  <si>
    <t>Professionnels services</t>
  </si>
  <si>
    <t xml:space="preserve">• Lettre de liaison avec bilan  thérapeutique </t>
  </si>
  <si>
    <t>Pourrez-vous me montrer la lettre de liaison du patient ?
Pouvez-vous me montrer le bilan thérapeutique ? 
Quand lui a-t-elle été remise ? 
Comment expliquez-vous au patient le contenu de cette lettre ? 
A-t-elle été adressée au médecin traitant ? Quand ? Comment ?</t>
  </si>
  <si>
    <t>La gouvernance associe les équipes pharmaceutiques si besoin d'achat de ce type de logiciel</t>
  </si>
  <si>
    <t xml:space="preserve">
Comment préparez-vous les médicaments ? 
Avez-vous des étiquettes à disposition pour noter les éléments indispensables pour identifier les médicaments injectables ?
Quels sont les dispositifs mis en place pour éviter les interruptions de tâches pendant la préparation de traitement ? 
Avez-vous identifié des situations à risque pour la préparation des médicaments ? 
Quelles sont les barrières que vous mettez en place afin de prévenir les erreurs de préparation ?</t>
  </si>
  <si>
    <t>Pharmacie
Professionnels</t>
  </si>
  <si>
    <t>1.1 Le respect des droits du patient</t>
  </si>
  <si>
    <t>• Avant votre hospitalisation, vous a-t-on demandé d'apporter vos médicaments ? et les avez-vous apportés ? 
Si oui, l'équipe de l'unité de soins les a-t-elle récupérés ?
• Avant votre hospitalisation, vous a-t-on demandé d'apporter vos ordonnances ? et les avez-vous apportées ?</t>
  </si>
  <si>
    <t>• Vous a-t-on évalué régulièrement votre douleur ?
Avec une échelle ?
• En cas de douleur, le traitement a-t-il été médicamenteux ou non médicamenteux ?
• Avez-vous été soulagé ?</t>
  </si>
  <si>
    <t>• Savez-vous si vous avez eu des modifications de traitement ?
• Vous a-t-on expliqué pourquoi ?
• Avez-vous été informé sur les effets de vos médicaments, les modalités de prises, les bénéfices et leurs effets indésirables éventuels ?
• Avez-vous compris toutes les informations données concernant vos médicaments ?
• Si besoin, avez-vous eu la possibilité de questionner les professionnels pour avoir des explications complémentaires ?
• Si oui, savez-vous qui interroger ?</t>
  </si>
  <si>
    <t xml:space="preserve">Présence de l’évaluation initiale de la douleur avec une échelle adaptée (EN, EVA, EVS, échelle comportementale…)
protocoles CLUD
Traçabilité de l'information douloureuse à l’arrivée du patient et lors d’événements douloureux prévisibles (soins invasifs, acte chirurgical…)
Prescription anticipée analysée (antalgiques palier 1–2–3, protocoles, alternatives non médicamenteuses)
Voir traçabilité dans le dossier - </t>
  </si>
  <si>
    <t xml:space="preserve">Réévaluation systématique après l’administration d’un traitement (délai en cohérence avec la voie d'administration)
Ajustement du traitement si douleur persistante (changement posologie, palier, fréquence…)
Identification des douleurs récurrentes/épisodes aigus
Traçabilité </t>
  </si>
  <si>
    <t>Recours à des alternatives, selon recommandations nationales ou du CLUD (ex : hypnose, glace/chaleur, repositionnement, relaxation,...)</t>
  </si>
  <si>
    <t>2 - Lien avec les critères du nouveau référentiel</t>
  </si>
  <si>
    <t>(Critères impératifs indiqués en rouge et critères avancés en vert)</t>
  </si>
  <si>
    <t>Objectif 1.1 Le respect des droits du patient</t>
  </si>
  <si>
    <t>Objectif 1.2 L’information du patient</t>
  </si>
  <si>
    <t>CRIT 1.2-04 Le patient, en prévision de sa sortie, connaît les consignes de suivi pour sa prise en charge</t>
  </si>
  <si>
    <t>Objectif 2.1 La coordination des équipes pour la prise en charge du patient</t>
  </si>
  <si>
    <t>CRIT 2.1-04 Les équipes réalisent la conciliation médicamenteuse pour les populations ciblées</t>
  </si>
  <si>
    <t>Objectif 2.2 La maîtrise des risques liés aux pratiques</t>
  </si>
  <si>
    <t>CRIT 2.2-02  Les équipes respectent les bonnes pratiques de prescription des médicaments</t>
  </si>
  <si>
    <t>CRIT 2.2-03 Les équipes respectent les bonnes pratiques de dispensation des médicaments</t>
  </si>
  <si>
    <t>CRIT 2.2-04 Les équipes respectent les bonnes pratiques d’approvisionnement des produits de santé</t>
  </si>
  <si>
    <t>CRIT 2.2-05 Les équipes respectent les bonnes pratiques d’administration des médicaments</t>
  </si>
  <si>
    <t>CRIT 2.2-06 Les équipes préviennent les risques d’erreur médicamenteuse</t>
  </si>
  <si>
    <t>CRIT 2.2-07 L’établissement promeut l’auto-administration de ses médicaments par le patient en cours d’hospitalisation (PAAM)</t>
  </si>
  <si>
    <t>CRIT 2.2-12 Les équipes maîtrisent la prise en charge des urgences vitales</t>
  </si>
  <si>
    <t>Objectif 2.4  La culture de la pertinence et de l'évaluation</t>
  </si>
  <si>
    <t>CRIT 2.4-02 La pertinence des prescriptions d’antibiotiques est argumentée et réévaluée</t>
  </si>
  <si>
    <t>Objectif 3.4  L'adaptation à des soins écoresponsables et aux innovations numériques</t>
  </si>
  <si>
    <t>CRIT 3.4-06 L’établissement s’engage dans des soins écoresponsables</t>
  </si>
  <si>
    <t>3 - Synthèse</t>
  </si>
  <si>
    <t>CRIT 1.1-05 Le patient bénéficie de soins visant à anticiper ou soulager rapidement sa douleur</t>
  </si>
  <si>
    <t>CRIT 1.2-03  Le patient connaît les dispositifs médicaux qui lui sont implantés durant son séjour et reçoit les consignes de suivi appropriées</t>
  </si>
  <si>
    <t>EE2</t>
  </si>
  <si>
    <t>EE3</t>
  </si>
  <si>
    <t>EE4</t>
  </si>
  <si>
    <t>2.4</t>
  </si>
  <si>
    <t>3.4</t>
  </si>
  <si>
    <t>EE 8</t>
  </si>
  <si>
    <t>EE 9</t>
  </si>
  <si>
    <t>EE 10</t>
  </si>
  <si>
    <t>EE 11</t>
  </si>
  <si>
    <t>Global</t>
  </si>
  <si>
    <t>% conf global sans compter NA</t>
  </si>
  <si>
    <t>CRIT 3.4-02 L’établissement s’engage dans des soins écoresponsables</t>
  </si>
  <si>
    <t>Réponse
OUI/NON ou (Non applicable seulement pour les cases grisée)</t>
  </si>
  <si>
    <t>Version 1 - Année 2026</t>
  </si>
  <si>
    <t xml:space="preserve">Participez-vous à des RCP ? Les praticiens vous sollicitent-ils pour un avis au cours des RCP ? </t>
  </si>
  <si>
    <t>Connaissez-vous les médicaments à risque utilisés dans votre service ? Sont-ils listés ? Citez une des règles de sécurisation ?</t>
  </si>
  <si>
    <t>− Qu’avez-vous comme matériel pour prendre en charge une urgence vitale ? Où est-il stocké ?</t>
  </si>
  <si>
    <t>− Quand est vérifié le matériel de prise en charge de l’urgence vitale et par qui ?
− Quelle formation avez-vous suivie sur la prise en charge de l’urgence vitale ? De quand date-t-elle ?
− Vous entraînez-vous à la prise en charge de l’urgence vitale ? De quelle manière ? Faites-vous des simulations ?</t>
  </si>
  <si>
    <t>• formation des professionnels et information des patients et de leur famille</t>
  </si>
  <si>
    <r>
      <t>Le</t>
    </r>
    <r>
      <rPr>
        <b/>
        <sz val="12"/>
        <color theme="1"/>
        <rFont val="Calibri"/>
        <family val="2"/>
      </rPr>
      <t xml:space="preserve"> bilan médicamenteux (étape 2 de la conciliation </t>
    </r>
    <r>
      <rPr>
        <sz val="12"/>
        <color theme="1"/>
        <rFont val="Calibri"/>
        <family val="2"/>
      </rPr>
      <t xml:space="preserve">des traitements médicamenteux proactive) n’est ni une prescription, ni une ordonnance. Il établit la liste habituelle exhaustive et complète des médicaments pris ou à prendre par le patient, qu’ils soient prescrits par le médecin traitant ou le spécialiste, ou qu’ils soient pris en automédication.
La </t>
    </r>
    <r>
      <rPr>
        <b/>
        <sz val="12"/>
        <color theme="1"/>
        <rFont val="Calibri"/>
        <family val="2"/>
      </rPr>
      <t>validation du bilan médicamenteux est réalisée par un pharmacien, tout prescripteur</t>
    </r>
    <r>
      <rPr>
        <sz val="12"/>
        <color theme="1"/>
        <rFont val="Calibri"/>
        <family val="2"/>
      </rPr>
      <t xml:space="preserve"> (traçabilité)
Vous vous assurerez que le </t>
    </r>
    <r>
      <rPr>
        <b/>
        <sz val="12"/>
        <color theme="1"/>
        <rFont val="Calibri"/>
        <family val="2"/>
      </rPr>
      <t>bilan médicamenteux est disponible dans le dossier patient.</t>
    </r>
  </si>
  <si>
    <r>
      <t>Les équipes respectent les</t>
    </r>
    <r>
      <rPr>
        <b/>
        <sz val="14"/>
        <color theme="1"/>
        <rFont val="Calibri"/>
        <family val="2"/>
        <scheme val="minor"/>
      </rPr>
      <t xml:space="preserve"> bonnes pratiques de</t>
    </r>
    <r>
      <rPr>
        <sz val="14"/>
        <color theme="1"/>
        <rFont val="Calibri"/>
        <family val="2"/>
        <scheme val="minor"/>
      </rPr>
      <t xml:space="preserve"> </t>
    </r>
    <r>
      <rPr>
        <b/>
        <sz val="14"/>
        <color theme="1"/>
        <rFont val="Calibri"/>
        <family val="2"/>
        <scheme val="minor"/>
      </rPr>
      <t>dispensation</t>
    </r>
    <r>
      <rPr>
        <sz val="14"/>
        <color theme="1"/>
        <rFont val="Calibri"/>
        <family val="2"/>
        <scheme val="minor"/>
      </rPr>
      <t xml:space="preserve"> des médicaments</t>
    </r>
  </si>
  <si>
    <r>
      <t xml:space="preserve">Les équipes respectent les </t>
    </r>
    <r>
      <rPr>
        <b/>
        <sz val="14"/>
        <color rgb="FFC00000"/>
        <rFont val="Calibri"/>
        <family val="2"/>
        <scheme val="minor"/>
      </rPr>
      <t>bonnes pratiques</t>
    </r>
    <r>
      <rPr>
        <sz val="14"/>
        <color rgb="FFC00000"/>
        <rFont val="Calibri"/>
        <family val="2"/>
        <scheme val="minor"/>
      </rPr>
      <t xml:space="preserve"> </t>
    </r>
    <r>
      <rPr>
        <b/>
        <sz val="14"/>
        <color rgb="FFC00000"/>
        <rFont val="Calibri"/>
        <family val="2"/>
        <scheme val="minor"/>
      </rPr>
      <t>d’administration</t>
    </r>
    <r>
      <rPr>
        <sz val="14"/>
        <color rgb="FFC00000"/>
        <rFont val="Calibri"/>
        <family val="2"/>
        <scheme val="minor"/>
      </rPr>
      <t xml:space="preserve"> des médicaments.</t>
    </r>
  </si>
  <si>
    <r>
      <t xml:space="preserve">Les équipes réalisent la </t>
    </r>
    <r>
      <rPr>
        <b/>
        <sz val="14"/>
        <color theme="1"/>
        <rFont val="Calibri"/>
        <family val="2"/>
        <scheme val="minor"/>
      </rPr>
      <t>conciliation médicamenteuse pour les populations ciblées</t>
    </r>
  </si>
  <si>
    <r>
      <t>L’établissement promeut l’</t>
    </r>
    <r>
      <rPr>
        <b/>
        <sz val="14"/>
        <color theme="9" tint="-0.249977111117893"/>
        <rFont val="Calibri"/>
        <family val="2"/>
        <scheme val="minor"/>
      </rPr>
      <t xml:space="preserve">auto-administration de ses médicaments par le patient </t>
    </r>
    <r>
      <rPr>
        <sz val="14"/>
        <color theme="9" tint="-0.249977111117893"/>
        <rFont val="Calibri"/>
        <family val="2"/>
        <scheme val="minor"/>
      </rPr>
      <t xml:space="preserve">en cours d’hospitalisation </t>
    </r>
    <r>
      <rPr>
        <b/>
        <sz val="14"/>
        <color theme="9" tint="-0.249977111117893"/>
        <rFont val="Calibri"/>
        <family val="2"/>
        <scheme val="minor"/>
      </rPr>
      <t>(PAAM)</t>
    </r>
  </si>
  <si>
    <r>
      <rPr>
        <b/>
        <sz val="14"/>
        <rFont val="Calibri"/>
        <family val="2"/>
      </rPr>
      <t>Pharmacie</t>
    </r>
    <r>
      <rPr>
        <sz val="14"/>
        <rFont val="Calibri"/>
        <family val="2"/>
      </rPr>
      <t xml:space="preserve"> : Avez-vous des évènements indésirables déclarés en lien avec le circuit des produits de santé ? Comment et par qui sont-ils analysés ? Pouvez vous en citer avec des exemples d'actions d'amélioiation mises en place ? Avez-vous un plan d’action en lien avec ces analyses ? Pouvez-vous me le montrer ?
</t>
    </r>
    <r>
      <rPr>
        <b/>
        <sz val="14"/>
        <rFont val="Calibri"/>
        <family val="2"/>
      </rPr>
      <t xml:space="preserve">Service de soins </t>
    </r>
    <r>
      <rPr>
        <sz val="14"/>
        <rFont val="Calibri"/>
        <family val="2"/>
      </rPr>
      <t>: Déclarez-vous des évènements indésirables en lien avec le circuit du médicament ? Avez-vous participé à l’analyse de ces évènements indésirables ? Pouvez vous en citer avec des exemples d'actions d'amélioration mises en place ? si oui, Comment êtes vous informés ? Avez-vous un plan d’action en lien avec ces analyses ? Des actions sont-elles mises en place dans votre service en lien avec la prévention des erreurs médicamenteuses ?</t>
    </r>
  </si>
  <si>
    <r>
      <t>Pouvez-vous me montrer la réalisation d’une prescription médicale ? 
Qui réalise les prescriptions dans votre service ?</t>
    </r>
    <r>
      <rPr>
        <sz val="16"/>
        <color rgb="FFFF0000"/>
        <rFont val="Calibri"/>
        <family val="2"/>
        <scheme val="minor"/>
      </rPr>
      <t xml:space="preserve"> </t>
    </r>
    <r>
      <rPr>
        <sz val="16"/>
        <color theme="1"/>
        <rFont val="Calibri"/>
        <family val="2"/>
        <scheme val="minor"/>
      </rPr>
      <t xml:space="preserve">Exemple sur stupéfiants </t>
    </r>
  </si>
  <si>
    <r>
      <t xml:space="preserve">La </t>
    </r>
    <r>
      <rPr>
        <b/>
        <sz val="14"/>
        <rFont val="Calibri"/>
        <family val="2"/>
        <scheme val="minor"/>
      </rPr>
      <t>conciliation</t>
    </r>
    <r>
      <rPr>
        <sz val="14"/>
        <rFont val="Calibri"/>
        <family val="2"/>
        <scheme val="minor"/>
      </rPr>
      <t xml:space="preserve"> médicamenteuse est </t>
    </r>
    <r>
      <rPr>
        <b/>
        <sz val="14"/>
        <rFont val="Calibri"/>
        <family val="2"/>
        <scheme val="minor"/>
      </rPr>
      <t>engagée</t>
    </r>
    <r>
      <rPr>
        <sz val="14"/>
        <rFont val="Calibri"/>
        <family val="2"/>
        <scheme val="minor"/>
      </rPr>
      <t xml:space="preserve"> pour les </t>
    </r>
    <r>
      <rPr>
        <b/>
        <sz val="14"/>
        <rFont val="Calibri"/>
        <family val="2"/>
        <scheme val="minor"/>
      </rPr>
      <t>secteurs et profils de patients les plus à risque</t>
    </r>
    <r>
      <rPr>
        <sz val="14"/>
        <rFont val="Calibri"/>
        <family val="2"/>
        <scheme val="minor"/>
      </rPr>
      <t xml:space="preserve"> (gériatrie, oncologie, patients âgés polymédicamentés, patients sous chimiothérapies...).</t>
    </r>
  </si>
  <si>
    <r>
      <t xml:space="preserve">Les praticiens se réfèrent à un </t>
    </r>
    <r>
      <rPr>
        <b/>
        <sz val="14"/>
        <color rgb="FFC00000"/>
        <rFont val="Calibri"/>
        <family val="2"/>
        <scheme val="minor"/>
      </rPr>
      <t>référentiel pour l’antibiothérapie</t>
    </r>
    <r>
      <rPr>
        <sz val="14"/>
        <color rgb="FFC00000"/>
        <rFont val="Calibri"/>
        <family val="2"/>
        <scheme val="minor"/>
      </rPr>
      <t xml:space="preserve"> et peuvent faire appel à un </t>
    </r>
    <r>
      <rPr>
        <b/>
        <sz val="14"/>
        <color rgb="FFC00000"/>
        <rFont val="Calibri"/>
        <family val="2"/>
        <scheme val="minor"/>
      </rPr>
      <t>référent</t>
    </r>
    <r>
      <rPr>
        <sz val="14"/>
        <color rgb="FFC00000"/>
        <rFont val="Calibri"/>
        <family val="2"/>
        <scheme val="minor"/>
      </rPr>
      <t xml:space="preserve"> en antibiothérapie.</t>
    </r>
  </si>
  <si>
    <r>
      <t xml:space="preserve">
Toute prescription comporte toutes les informations requises :
- </t>
    </r>
    <r>
      <rPr>
        <b/>
        <sz val="16"/>
        <color theme="1"/>
        <rFont val="Calibri"/>
        <family val="2"/>
        <scheme val="minor"/>
      </rPr>
      <t>identification et signature du prescripteur habilité</t>
    </r>
    <r>
      <rPr>
        <sz val="16"/>
        <color theme="1"/>
        <rFont val="Calibri"/>
        <family val="2"/>
        <scheme val="minor"/>
      </rPr>
      <t xml:space="preserve">, </t>
    </r>
    <r>
      <rPr>
        <b/>
        <sz val="16"/>
        <color theme="1"/>
        <rFont val="Calibri"/>
        <family val="2"/>
        <scheme val="minor"/>
      </rPr>
      <t>identité complète du patient</t>
    </r>
    <r>
      <rPr>
        <sz val="16"/>
        <color theme="1"/>
        <rFont val="Calibri"/>
        <family val="2"/>
        <scheme val="minor"/>
      </rPr>
      <t xml:space="preserve">, </t>
    </r>
    <r>
      <rPr>
        <b/>
        <sz val="16"/>
        <color theme="1"/>
        <rFont val="Calibri"/>
        <family val="2"/>
        <scheme val="minor"/>
      </rPr>
      <t>date et heure</t>
    </r>
    <r>
      <rPr>
        <sz val="16"/>
        <color theme="1"/>
        <rFont val="Calibri"/>
        <family val="2"/>
        <scheme val="minor"/>
      </rPr>
      <t xml:space="preserve">, dénomination des </t>
    </r>
    <r>
      <rPr>
        <b/>
        <sz val="16"/>
        <color theme="1"/>
        <rFont val="Calibri"/>
        <family val="2"/>
        <scheme val="minor"/>
      </rPr>
      <t>molécules en DCI, posologie, solvant et son volume (injectable) et la voie d’administration -</t>
    </r>
    <r>
      <rPr>
        <sz val="16"/>
        <color theme="1"/>
        <rFont val="Calibri"/>
        <family val="2"/>
        <scheme val="minor"/>
      </rPr>
      <t xml:space="preserve"> en s’adaptant au profil du patient (enfant, patient âgé…) </t>
    </r>
  </si>
  <si>
    <r>
      <t>Toute</t>
    </r>
    <r>
      <rPr>
        <b/>
        <sz val="16"/>
        <color rgb="FFC00000"/>
        <rFont val="Calibri"/>
        <family val="2"/>
        <scheme val="minor"/>
      </rPr>
      <t xml:space="preserve"> prescription conditionnelle</t>
    </r>
    <r>
      <rPr>
        <sz val="16"/>
        <color rgb="FFC00000"/>
        <rFont val="Calibri"/>
        <family val="2"/>
        <scheme val="minor"/>
      </rPr>
      <t xml:space="preserve"> est argumentée en référence à une </t>
    </r>
    <r>
      <rPr>
        <b/>
        <sz val="16"/>
        <color rgb="FFC00000"/>
        <rFont val="Calibri"/>
        <family val="2"/>
        <scheme val="minor"/>
      </rPr>
      <t>valeur seuil.</t>
    </r>
  </si>
  <si>
    <r>
      <t xml:space="preserve"> Les équipes respectent les </t>
    </r>
    <r>
      <rPr>
        <b/>
        <sz val="16"/>
        <color rgb="FFC00000"/>
        <rFont val="Calibri"/>
        <family val="2"/>
        <scheme val="minor"/>
      </rPr>
      <t>bonnes pratiques de</t>
    </r>
    <r>
      <rPr>
        <sz val="16"/>
        <color rgb="FFC00000"/>
        <rFont val="Calibri"/>
        <family val="2"/>
        <scheme val="minor"/>
      </rPr>
      <t xml:space="preserve"> </t>
    </r>
    <r>
      <rPr>
        <b/>
        <sz val="16"/>
        <color rgb="FFC00000"/>
        <rFont val="Calibri"/>
        <family val="2"/>
        <scheme val="minor"/>
      </rPr>
      <t>prescription</t>
    </r>
    <r>
      <rPr>
        <sz val="16"/>
        <color rgb="FFC00000"/>
        <rFont val="Calibri"/>
        <family val="2"/>
        <scheme val="minor"/>
      </rPr>
      <t xml:space="preserve"> des médicaments</t>
    </r>
  </si>
  <si>
    <r>
      <t xml:space="preserve">La prescription d’entrée prend en compte le </t>
    </r>
    <r>
      <rPr>
        <b/>
        <sz val="16"/>
        <color rgb="FFC00000"/>
        <rFont val="Calibri"/>
        <family val="2"/>
        <scheme val="minor"/>
      </rPr>
      <t xml:space="preserve">traitement habituel </t>
    </r>
    <r>
      <rPr>
        <sz val="16"/>
        <color rgb="FFC00000"/>
        <rFont val="Calibri"/>
        <family val="2"/>
        <scheme val="minor"/>
      </rPr>
      <t xml:space="preserve">du patient. </t>
    </r>
  </si>
  <si>
    <r>
      <rPr>
        <b/>
        <sz val="16"/>
        <color theme="1"/>
        <rFont val="Calibri"/>
        <family val="2"/>
        <scheme val="minor"/>
      </rPr>
      <t xml:space="preserve">Toute prescription d’entrée prend en compte le traitement habituel du patient </t>
    </r>
    <r>
      <rPr>
        <sz val="16"/>
        <color theme="1"/>
        <rFont val="Calibri"/>
        <family val="2"/>
        <scheme val="minor"/>
      </rPr>
      <t>à poursuivre afin que l’</t>
    </r>
    <r>
      <rPr>
        <b/>
        <sz val="16"/>
        <color theme="1"/>
        <rFont val="Calibri"/>
        <family val="2"/>
        <scheme val="minor"/>
      </rPr>
      <t>analyse pharmaceutique porte sur l’intégralité de la prescription</t>
    </r>
    <r>
      <rPr>
        <sz val="16"/>
        <color theme="1"/>
        <rFont val="Calibri"/>
        <family val="2"/>
        <scheme val="minor"/>
      </rPr>
      <t xml:space="preserve"> 
</t>
    </r>
    <r>
      <rPr>
        <b/>
        <sz val="16"/>
        <color theme="1"/>
        <rFont val="Calibri"/>
        <family val="2"/>
        <scheme val="minor"/>
      </rPr>
      <t>La prescription doit prendre en compte l'ensemble des médicaments (ce qu'il a l'habitude de prendre et ce qui est prescrit durant l'hospitalisation)</t>
    </r>
  </si>
  <si>
    <r>
      <t xml:space="preserve">La prescription conditionnelle est une prescription d'un médicament en dose variable en fonction de l'évaluation d'un ou plusieurs paramètres.
Pour les prescriptions conditionnelles, </t>
    </r>
    <r>
      <rPr>
        <b/>
        <sz val="16"/>
        <color theme="1"/>
        <rFont val="Calibri"/>
        <family val="2"/>
        <scheme val="minor"/>
      </rPr>
      <t>l’argumentation en référence à une valeur seuil est tracée</t>
    </r>
    <r>
      <rPr>
        <sz val="16"/>
        <color theme="1"/>
        <rFont val="Calibri"/>
        <family val="2"/>
        <scheme val="minor"/>
      </rPr>
      <t xml:space="preserve">  :
- prescription d’</t>
    </r>
    <r>
      <rPr>
        <b/>
        <sz val="16"/>
        <color theme="1"/>
        <rFont val="Calibri"/>
        <family val="2"/>
        <scheme val="minor"/>
      </rPr>
      <t>insuline en fonction de la glycémie</t>
    </r>
    <r>
      <rPr>
        <sz val="16"/>
        <color theme="1"/>
        <rFont val="Calibri"/>
        <family val="2"/>
        <scheme val="minor"/>
      </rPr>
      <t xml:space="preserve">, prescription de </t>
    </r>
    <r>
      <rPr>
        <b/>
        <sz val="16"/>
        <color theme="1"/>
        <rFont val="Calibri"/>
        <family val="2"/>
        <scheme val="minor"/>
      </rPr>
      <t>sédation en fonction d’un score de sédation</t>
    </r>
    <r>
      <rPr>
        <sz val="16"/>
        <color theme="1"/>
        <rFont val="Calibri"/>
        <family val="2"/>
        <scheme val="minor"/>
      </rPr>
      <t>, prescription d’</t>
    </r>
    <r>
      <rPr>
        <b/>
        <sz val="16"/>
        <color theme="1"/>
        <rFont val="Calibri"/>
        <family val="2"/>
        <scheme val="minor"/>
      </rPr>
      <t>antalgique en fonction d’un score</t>
    </r>
    <r>
      <rPr>
        <sz val="16"/>
        <color theme="1"/>
        <rFont val="Calibri"/>
        <family val="2"/>
        <scheme val="minor"/>
      </rPr>
      <t xml:space="preserve"> d’évaluation de la douleur, prescription d'un </t>
    </r>
    <r>
      <rPr>
        <b/>
        <sz val="16"/>
        <color theme="1"/>
        <rFont val="Calibri"/>
        <family val="2"/>
        <scheme val="minor"/>
      </rPr>
      <t xml:space="preserve">laxatif en cas de constipation </t>
    </r>
    <r>
      <rPr>
        <sz val="16"/>
        <color theme="1"/>
        <rFont val="Calibri"/>
        <family val="2"/>
        <scheme val="minor"/>
      </rPr>
      <t xml:space="preserve">indiquant le nombre de jours sans selles </t>
    </r>
    <r>
      <rPr>
        <i/>
        <sz val="16"/>
        <color theme="1"/>
        <rFont val="Calibri"/>
        <family val="2"/>
        <scheme val="minor"/>
      </rPr>
      <t xml:space="preserve">
</t>
    </r>
    <r>
      <rPr>
        <sz val="16"/>
        <color theme="1"/>
        <rFont val="Calibri"/>
        <family val="2"/>
        <scheme val="minor"/>
      </rPr>
      <t xml:space="preserve">
La prescription conditionnelle  : 
</t>
    </r>
    <r>
      <rPr>
        <sz val="16"/>
        <color theme="1"/>
        <rFont val="Calibri"/>
        <family val="2"/>
      </rPr>
      <t>•</t>
    </r>
    <r>
      <rPr>
        <sz val="16"/>
        <color theme="1"/>
        <rFont val="Calibri"/>
        <family val="2"/>
        <scheme val="minor"/>
      </rPr>
      <t>concerne une</t>
    </r>
    <r>
      <rPr>
        <b/>
        <sz val="16"/>
        <color theme="1"/>
        <rFont val="Calibri"/>
        <family val="2"/>
        <scheme val="minor"/>
      </rPr>
      <t xml:space="preserve"> indication clinique prévisible</t>
    </r>
    <r>
      <rPr>
        <sz val="16"/>
        <color theme="1"/>
        <rFont val="Calibri"/>
        <family val="2"/>
        <scheme val="minor"/>
      </rPr>
      <t xml:space="preserve"> à la consultation et à l'admission,
</t>
    </r>
    <r>
      <rPr>
        <sz val="16"/>
        <color theme="1"/>
        <rFont val="Calibri"/>
        <family val="2"/>
      </rPr>
      <t>•</t>
    </r>
    <r>
      <rPr>
        <sz val="16"/>
        <color theme="1"/>
        <rFont val="Calibri"/>
        <family val="2"/>
        <scheme val="minor"/>
      </rPr>
      <t xml:space="preserve">a des </t>
    </r>
    <r>
      <rPr>
        <b/>
        <sz val="16"/>
        <color theme="1"/>
        <rFont val="Calibri"/>
        <family val="2"/>
        <scheme val="minor"/>
      </rPr>
      <t>conditions d'administration clairement établies</t>
    </r>
    <r>
      <rPr>
        <sz val="16"/>
        <color theme="1"/>
        <rFont val="Calibri"/>
        <family val="2"/>
        <scheme val="minor"/>
      </rPr>
      <t xml:space="preserve">, 
</t>
    </r>
    <r>
      <rPr>
        <sz val="16"/>
        <color theme="1"/>
        <rFont val="Calibri"/>
        <family val="2"/>
      </rPr>
      <t>•</t>
    </r>
    <r>
      <rPr>
        <b/>
        <sz val="16"/>
        <color theme="1"/>
        <rFont val="Calibri"/>
        <family val="2"/>
        <scheme val="minor"/>
      </rPr>
      <t>comporte une durée maximale</t>
    </r>
    <r>
      <rPr>
        <sz val="16"/>
        <color theme="1"/>
        <rFont val="Calibri"/>
        <family val="2"/>
        <scheme val="minor"/>
      </rPr>
      <t xml:space="preserve"> de traitement, 
</t>
    </r>
    <r>
      <rPr>
        <sz val="16"/>
        <color theme="1"/>
        <rFont val="Calibri"/>
        <family val="2"/>
      </rPr>
      <t>•</t>
    </r>
    <r>
      <rPr>
        <b/>
        <sz val="16"/>
        <color theme="1"/>
        <rFont val="Calibri"/>
        <family val="2"/>
        <scheme val="minor"/>
      </rPr>
      <t>stipule le nombre maximal d'administration par période de 24 heures</t>
    </r>
    <r>
      <rPr>
        <sz val="16"/>
        <color theme="1"/>
        <rFont val="Calibri"/>
        <family val="2"/>
        <scheme val="minor"/>
      </rPr>
      <t xml:space="preserve"> accompagné d'un intervalle temporel entre 2 prises consécutives, 
</t>
    </r>
    <r>
      <rPr>
        <sz val="16"/>
        <color theme="1"/>
        <rFont val="Calibri"/>
        <family val="2"/>
      </rPr>
      <t>•</t>
    </r>
    <r>
      <rPr>
        <b/>
        <sz val="16"/>
        <color theme="1"/>
        <rFont val="Calibri"/>
        <family val="2"/>
        <scheme val="minor"/>
      </rPr>
      <t>s'applique pour un unique patient</t>
    </r>
    <r>
      <rPr>
        <sz val="16"/>
        <color theme="1"/>
        <rFont val="Calibri"/>
        <family val="2"/>
        <scheme val="minor"/>
      </rPr>
      <t xml:space="preserve"> défini, 
</t>
    </r>
    <r>
      <rPr>
        <sz val="16"/>
        <color theme="1"/>
        <rFont val="Calibri"/>
        <family val="2"/>
      </rPr>
      <t>•</t>
    </r>
    <r>
      <rPr>
        <b/>
        <sz val="16"/>
        <color theme="1"/>
        <rFont val="Calibri"/>
        <family val="2"/>
        <scheme val="minor"/>
      </rPr>
      <t>est réévaluée régulièrement</t>
    </r>
  </si>
  <si>
    <r>
      <t xml:space="preserve">Les prescriptions sont réalisées en temps utile par des professionnels habilités </t>
    </r>
    <r>
      <rPr>
        <b/>
        <sz val="14"/>
        <color rgb="FFC00000"/>
        <rFont val="Calibri"/>
        <family val="2"/>
        <scheme val="minor"/>
      </rPr>
      <t xml:space="preserve">sans retranscription </t>
    </r>
    <r>
      <rPr>
        <sz val="14"/>
        <color rgb="FFC00000"/>
        <rFont val="Calibri"/>
        <family val="2"/>
        <scheme val="minor"/>
      </rPr>
      <t>par des professionnels non médicaux.</t>
    </r>
  </si>
  <si>
    <r>
      <t xml:space="preserve">Le </t>
    </r>
    <r>
      <rPr>
        <b/>
        <sz val="14"/>
        <rFont val="Calibri"/>
        <family val="2"/>
        <scheme val="minor"/>
      </rPr>
      <t>pharmacien assure dans son intégralité l’acte de dispensation</t>
    </r>
    <r>
      <rPr>
        <sz val="14"/>
        <rFont val="Calibri"/>
        <family val="2"/>
        <scheme val="minor"/>
      </rPr>
      <t xml:space="preserve"> du médicament, associant à sa délivrance :
1 - l’analyse pharmaceutique de l’ordonnance médicale ;
2 - la préparation éventuelle des doses à administrer ; 
3 - la mise à disposition des informations et les conseils nécessaires au bon usage du médicament.
</t>
    </r>
    <r>
      <rPr>
        <sz val="14"/>
        <rFont val="Calibri"/>
        <family val="2"/>
      </rPr>
      <t>•</t>
    </r>
    <r>
      <rPr>
        <sz val="14"/>
        <rFont val="Calibri"/>
        <family val="2"/>
        <scheme val="minor"/>
      </rPr>
      <t xml:space="preserve">L’analyse pharmaceutique permet la </t>
    </r>
    <r>
      <rPr>
        <b/>
        <sz val="14"/>
        <rFont val="Calibri"/>
        <family val="2"/>
        <scheme val="minor"/>
      </rPr>
      <t xml:space="preserve">vérification des posologies, des doses, des durées de traitement, du mode et des rythmes d’administration, de l’absence de contre-indications d’interactions et de redondances médicamenteuses.
</t>
    </r>
    <r>
      <rPr>
        <sz val="14"/>
        <rFont val="Calibri"/>
        <family val="2"/>
        <scheme val="minor"/>
      </rPr>
      <t>•l’analyse pharmaceutique est réalisée pour les prescriptions</t>
    </r>
    <r>
      <rPr>
        <b/>
        <sz val="14"/>
        <rFont val="Calibri"/>
        <family val="2"/>
        <scheme val="minor"/>
      </rPr>
      <t xml:space="preserve"> en s’appuyant sur les données du patient (accès au dossier patient, accès aux données biologiques…) ;</t>
    </r>
  </si>
  <si>
    <r>
      <t>Le pharmacien réalise l’</t>
    </r>
    <r>
      <rPr>
        <b/>
        <sz val="16"/>
        <rFont val="Calibri"/>
        <family val="2"/>
        <scheme val="minor"/>
      </rPr>
      <t xml:space="preserve">analyse pharmaceutique de l’ordonnance </t>
    </r>
    <r>
      <rPr>
        <sz val="16"/>
        <rFont val="Calibri"/>
        <family val="2"/>
        <scheme val="minor"/>
      </rPr>
      <t>en s'appuyant sur les</t>
    </r>
    <r>
      <rPr>
        <b/>
        <sz val="16"/>
        <rFont val="Calibri"/>
        <family val="2"/>
        <scheme val="minor"/>
      </rPr>
      <t xml:space="preserve"> données biologiques</t>
    </r>
    <r>
      <rPr>
        <sz val="16"/>
        <rFont val="Calibri"/>
        <family val="2"/>
        <scheme val="minor"/>
      </rPr>
      <t xml:space="preserve"> du patient et</t>
    </r>
    <r>
      <rPr>
        <b/>
        <sz val="16"/>
        <rFont val="Calibri"/>
        <family val="2"/>
        <scheme val="minor"/>
      </rPr>
      <t xml:space="preserve"> </t>
    </r>
    <r>
      <rPr>
        <sz val="16"/>
        <rFont val="Calibri"/>
        <family val="2"/>
        <scheme val="minor"/>
      </rPr>
      <t>l’</t>
    </r>
    <r>
      <rPr>
        <b/>
        <sz val="16"/>
        <rFont val="Calibri"/>
        <family val="2"/>
        <scheme val="minor"/>
      </rPr>
      <t>accès à son dossier</t>
    </r>
    <r>
      <rPr>
        <sz val="16"/>
        <rFont val="Calibri"/>
        <family val="2"/>
        <scheme val="minor"/>
      </rPr>
      <t>.</t>
    </r>
  </si>
  <si>
    <r>
      <rPr>
        <sz val="16"/>
        <rFont val="Calibri"/>
        <family val="2"/>
      </rPr>
      <t>•</t>
    </r>
    <r>
      <rPr>
        <sz val="16"/>
        <rFont val="Calibri"/>
        <family val="2"/>
        <scheme val="minor"/>
      </rPr>
      <t xml:space="preserve">Les </t>
    </r>
    <r>
      <rPr>
        <b/>
        <sz val="16"/>
        <rFont val="Calibri"/>
        <family val="2"/>
        <scheme val="minor"/>
      </rPr>
      <t xml:space="preserve">interventions pharmaceutiques sont partagées et tracées </t>
    </r>
    <r>
      <rPr>
        <sz val="16"/>
        <rFont val="Calibri"/>
        <family val="2"/>
        <scheme val="minor"/>
      </rPr>
      <t xml:space="preserve">dans le dossier médical du patient.
</t>
    </r>
    <r>
      <rPr>
        <sz val="16"/>
        <rFont val="Calibri"/>
        <family val="2"/>
      </rPr>
      <t>•La prise en compte de l'avis pharmaceutique par le médecin est tracée dans le DPI/fiche d'intervention pharmaceutique</t>
    </r>
  </si>
  <si>
    <r>
      <t xml:space="preserve">Les </t>
    </r>
    <r>
      <rPr>
        <b/>
        <sz val="16"/>
        <color theme="1"/>
        <rFont val="Calibri"/>
        <family val="2"/>
        <scheme val="minor"/>
      </rPr>
      <t>interventions pharmaceutiques sont prises en compte</t>
    </r>
    <r>
      <rPr>
        <sz val="16"/>
        <color theme="1"/>
        <rFont val="Calibri"/>
        <family val="2"/>
        <scheme val="minor"/>
      </rPr>
      <t xml:space="preserve"> par les services prescripteurs. </t>
    </r>
  </si>
  <si>
    <r>
      <t xml:space="preserve">Le </t>
    </r>
    <r>
      <rPr>
        <b/>
        <sz val="14"/>
        <rFont val="Calibri"/>
        <family val="2"/>
        <scheme val="minor"/>
      </rPr>
      <t>logiciel doit être certifié et sécurisé</t>
    </r>
    <r>
      <rPr>
        <sz val="14"/>
        <rFont val="Calibri"/>
        <family val="2"/>
        <scheme val="minor"/>
      </rPr>
      <t>, conforme aux règles HAS/ANS, garantissant la</t>
    </r>
    <r>
      <rPr>
        <b/>
        <sz val="14"/>
        <rFont val="Calibri"/>
        <family val="2"/>
        <scheme val="minor"/>
      </rPr>
      <t xml:space="preserve"> sécurité des données</t>
    </r>
    <r>
      <rPr>
        <sz val="14"/>
        <rFont val="Calibri"/>
        <family val="2"/>
        <scheme val="minor"/>
      </rPr>
      <t>, leur transmission maîtrisée et encadrant toute éventuelle réutilisation par l’éditeur.</t>
    </r>
  </si>
  <si>
    <r>
      <t xml:space="preserve">Le </t>
    </r>
    <r>
      <rPr>
        <b/>
        <sz val="14"/>
        <rFont val="Calibri"/>
        <family val="2"/>
        <scheme val="minor"/>
      </rPr>
      <t>logiciel doit faciliter l’analyse pharmaceutique en sécurisant les prescriptions, détectant les interactions/contre-indications et soutenant la traçabilité</t>
    </r>
    <r>
      <rPr>
        <sz val="14"/>
        <rFont val="Calibri"/>
        <family val="2"/>
        <scheme val="minor"/>
      </rPr>
      <t xml:space="preserve"> (justification, historisation, continuité des soins). </t>
    </r>
  </si>
  <si>
    <r>
      <t xml:space="preserve">La </t>
    </r>
    <r>
      <rPr>
        <b/>
        <sz val="16"/>
        <color theme="1"/>
        <rFont val="Calibri"/>
        <family val="2"/>
        <scheme val="minor"/>
      </rPr>
      <t xml:space="preserve">délivrance des médicaments </t>
    </r>
    <r>
      <rPr>
        <sz val="16"/>
        <color theme="1"/>
        <rFont val="Calibri"/>
        <family val="2"/>
        <scheme val="minor"/>
      </rPr>
      <t>est adaptée aux besoins des services (journalier, hebdomadaire, mensuel) au regard des prescriptions.</t>
    </r>
  </si>
  <si>
    <r>
      <t xml:space="preserve">Les </t>
    </r>
    <r>
      <rPr>
        <b/>
        <sz val="14"/>
        <rFont val="Calibri"/>
        <family val="2"/>
        <scheme val="minor"/>
      </rPr>
      <t xml:space="preserve">modes de délivrance </t>
    </r>
    <r>
      <rPr>
        <sz val="14"/>
        <rFont val="Calibri"/>
        <family val="2"/>
        <scheme val="minor"/>
      </rPr>
      <t xml:space="preserve">des médicaments est formalisée (procédure) et </t>
    </r>
    <r>
      <rPr>
        <b/>
        <sz val="14"/>
        <rFont val="Calibri"/>
        <family val="2"/>
        <scheme val="minor"/>
      </rPr>
      <t>répondent aux besoins des services</t>
    </r>
    <r>
      <rPr>
        <sz val="14"/>
        <rFont val="Calibri"/>
        <family val="2"/>
        <scheme val="minor"/>
      </rPr>
      <t xml:space="preserve"> : 
</t>
    </r>
    <r>
      <rPr>
        <sz val="14"/>
        <rFont val="Calibri"/>
        <family val="2"/>
      </rPr>
      <t>•</t>
    </r>
    <r>
      <rPr>
        <sz val="14"/>
        <rFont val="Calibri"/>
        <family val="2"/>
        <scheme val="minor"/>
      </rPr>
      <t xml:space="preserve">Mode de délivrance : individuelle, nominative, globale, reglobalisée...
</t>
    </r>
    <r>
      <rPr>
        <sz val="14"/>
        <rFont val="Calibri"/>
        <family val="2"/>
      </rPr>
      <t>•</t>
    </r>
    <r>
      <rPr>
        <sz val="14"/>
        <rFont val="Calibri"/>
        <family val="2"/>
        <scheme val="minor"/>
      </rPr>
      <t xml:space="preserve">Adaptation et sécurisation selon services, profils patients, routine/hors routine
</t>
    </r>
    <r>
      <rPr>
        <sz val="14"/>
        <rFont val="Calibri"/>
        <family val="2"/>
      </rPr>
      <t>•</t>
    </r>
    <r>
      <rPr>
        <sz val="14"/>
        <rFont val="Calibri"/>
        <family val="2"/>
        <scheme val="minor"/>
      </rPr>
      <t xml:space="preserve">Prise en compte des circuits spécialisés : certains antibiotiques, médicaments à risque, les produits avec traçabilité jusqu'au patient  (stupéfiants, Médicaments Dérivés du Sang-MDS, Dispositifs Médicaux le plus souvent implantables...)
</t>
    </r>
    <r>
      <rPr>
        <sz val="14"/>
        <rFont val="Calibri"/>
        <family val="2"/>
      </rPr>
      <t>•</t>
    </r>
    <r>
      <rPr>
        <sz val="14"/>
        <rFont val="Calibri"/>
        <family val="2"/>
        <scheme val="minor"/>
      </rPr>
      <t xml:space="preserve">Délivrances en urgence </t>
    </r>
  </si>
  <si>
    <r>
      <t xml:space="preserve">Le choix du(des) logiciel(s) est réalisé en conformité avec le </t>
    </r>
    <r>
      <rPr>
        <b/>
        <sz val="14"/>
        <color theme="1"/>
        <rFont val="Calibri"/>
        <family val="2"/>
        <scheme val="minor"/>
      </rPr>
      <t>plan de maîtrise des dispositifs médicaux numériques</t>
    </r>
    <r>
      <rPr>
        <sz val="14"/>
        <color theme="1"/>
        <rFont val="Calibri"/>
        <family val="2"/>
        <scheme val="minor"/>
      </rPr>
      <t xml:space="preserve"> mis en place au sein de l'établissement. </t>
    </r>
  </si>
  <si>
    <r>
      <t xml:space="preserve">Les services prescripteurs </t>
    </r>
    <r>
      <rPr>
        <b/>
        <sz val="14"/>
        <rFont val="Calibri"/>
        <family val="2"/>
        <scheme val="minor"/>
      </rPr>
      <t>prennent en compte l’avis/le conseil/les interventions émis par le pharmacien</t>
    </r>
    <r>
      <rPr>
        <sz val="14"/>
        <rFont val="Calibri"/>
        <family val="2"/>
        <scheme val="minor"/>
      </rPr>
      <t xml:space="preserve"> à l’issue de l’analyse pharmaceutique ou lors des </t>
    </r>
    <r>
      <rPr>
        <b/>
        <sz val="14"/>
        <rFont val="Calibri"/>
        <family val="2"/>
        <scheme val="minor"/>
      </rPr>
      <t>Réunions de Concertation Pluridisciplinaire (oncologie, obésité…)</t>
    </r>
  </si>
  <si>
    <r>
      <rPr>
        <b/>
        <sz val="16"/>
        <rFont val="Calibri"/>
        <family val="2"/>
      </rPr>
      <t xml:space="preserve">Pharmacie : </t>
    </r>
    <r>
      <rPr>
        <sz val="16"/>
        <rFont val="Calibri"/>
        <family val="2"/>
      </rPr>
      <t xml:space="preserve">Comment sont diffusées les interventions sur les prescriptions aux médecins ? Comment pouvez-vous contrôler que les prescripteurs les prennent en compte ? Réalisez-vous des audits de bonnes pratiques sur les interventions des pharmaciens par les prescripteurs ?
</t>
    </r>
    <r>
      <rPr>
        <b/>
        <sz val="16"/>
        <rFont val="Calibri"/>
        <family val="2"/>
      </rPr>
      <t xml:space="preserve">Service de soins : </t>
    </r>
    <r>
      <rPr>
        <sz val="16"/>
        <rFont val="Calibri"/>
        <family val="2"/>
      </rPr>
      <t>Comment êtes-vous informé des interventions de la pharmacie à la suite de l’analyse pharmaceutique ?</t>
    </r>
  </si>
  <si>
    <r>
      <t xml:space="preserve">Les </t>
    </r>
    <r>
      <rPr>
        <b/>
        <sz val="16"/>
        <color theme="1"/>
        <rFont val="Calibri"/>
        <family val="2"/>
        <scheme val="minor"/>
      </rPr>
      <t>modalités d’approvisionnement</t>
    </r>
    <r>
      <rPr>
        <sz val="16"/>
        <color theme="1"/>
        <rFont val="Calibri"/>
        <family val="2"/>
        <scheme val="minor"/>
      </rPr>
      <t xml:space="preserve"> répondent aux </t>
    </r>
    <r>
      <rPr>
        <b/>
        <sz val="16"/>
        <color theme="1"/>
        <rFont val="Calibri"/>
        <family val="2"/>
        <scheme val="minor"/>
      </rPr>
      <t>besoins des professionnels</t>
    </r>
    <r>
      <rPr>
        <sz val="16"/>
        <color theme="1"/>
        <rFont val="Calibri"/>
        <family val="2"/>
        <scheme val="minor"/>
      </rPr>
      <t xml:space="preserve">, notamment pour parer à </t>
    </r>
    <r>
      <rPr>
        <b/>
        <sz val="16"/>
        <color theme="1"/>
        <rFont val="Calibri"/>
        <family val="2"/>
        <scheme val="minor"/>
      </rPr>
      <t>tout besoin urgent</t>
    </r>
    <r>
      <rPr>
        <sz val="16"/>
        <color theme="1"/>
        <rFont val="Calibri"/>
        <family val="2"/>
        <scheme val="minor"/>
      </rPr>
      <t xml:space="preserve"> de produits de santé.</t>
    </r>
  </si>
  <si>
    <r>
      <t xml:space="preserve">Le </t>
    </r>
    <r>
      <rPr>
        <b/>
        <sz val="14"/>
        <color theme="1"/>
        <rFont val="Calibri"/>
        <family val="2"/>
        <scheme val="minor"/>
      </rPr>
      <t xml:space="preserve">respect des bonnes pratiques d’approvisionnement </t>
    </r>
    <r>
      <rPr>
        <sz val="14"/>
        <color theme="1"/>
        <rFont val="Calibri"/>
        <family val="2"/>
        <scheme val="minor"/>
      </rPr>
      <t>des produits de santé (</t>
    </r>
    <r>
      <rPr>
        <b/>
        <sz val="14"/>
        <color theme="1"/>
        <rFont val="Calibri"/>
        <family val="2"/>
        <scheme val="minor"/>
      </rPr>
      <t>médicaments, dispositifs médicaux stériles et dispositifs médicaux implantables</t>
    </r>
    <r>
      <rPr>
        <sz val="14"/>
        <color theme="1"/>
        <rFont val="Calibri"/>
        <family val="2"/>
        <scheme val="minor"/>
      </rPr>
      <t xml:space="preserve">) garantit la disponibilité, la sécurité et la qualité des traitements dispensés aux patients
•Existence et mise en œuvre d’une procédure de gestion des commandes par les services, pour approvisionnement (standardisées et en urgence)
</t>
    </r>
    <r>
      <rPr>
        <sz val="14"/>
        <color theme="1"/>
        <rFont val="Calibri"/>
        <family val="2"/>
      </rPr>
      <t xml:space="preserve">•Mise en place d'une organisation permettant un approvisionnement des unités de soins en cas de besoins urgents </t>
    </r>
    <r>
      <rPr>
        <i/>
        <sz val="14"/>
        <color theme="1"/>
        <rFont val="Calibri"/>
        <family val="2"/>
      </rPr>
      <t>(exemples : convention de dépannage avec un autre établissement, mise à disposition d'une ligne d'astreinte/de garde pharmaceutique, mise à disposition d'une armoire de dotation pour besoins urgents dans le service sous responsabilité IDE, prêts entre services de soins (avec une procédure de traçabilité))</t>
    </r>
  </si>
  <si>
    <r>
      <rPr>
        <b/>
        <sz val="16"/>
        <rFont val="Calibri"/>
        <family val="2"/>
        <scheme val="minor"/>
      </rPr>
      <t>Pharmacie</t>
    </r>
    <r>
      <rPr>
        <sz val="16"/>
        <rFont val="Calibri"/>
        <family val="2"/>
        <scheme val="minor"/>
      </rPr>
      <t xml:space="preserve"> : Comment et par qui est réalisé l’approvisionnement des médicaments ? Avez-vous mis en place une organisation en cas de besoin urgent et le cas échéant en cas de fermeture de la PUI ? En cas de dispensation automatisée, comment vous organisez-vous si l’automate est en panne ? Quels sont les protocoles en place pour le transport de médicaments dans l’établissement ? Quelle est l’organisation pour les médicaments thermosensibles ?
</t>
    </r>
    <r>
      <rPr>
        <b/>
        <sz val="16"/>
        <rFont val="Calibri"/>
        <family val="2"/>
        <scheme val="minor"/>
      </rPr>
      <t>Service de soins</t>
    </r>
    <r>
      <rPr>
        <sz val="16"/>
        <rFont val="Calibri"/>
        <family val="2"/>
        <scheme val="minor"/>
      </rPr>
      <t xml:space="preserve"> : Comment votre pharmacie est-elle approvisionnée ? Qui se charge de l’approvisionnement ? Disposez-vous des médicaments selon vos besoins ? Pouvez-vous me montrer votre pharmacie ?</t>
    </r>
  </si>
  <si>
    <r>
      <t xml:space="preserve">• les </t>
    </r>
    <r>
      <rPr>
        <b/>
        <sz val="16"/>
        <rFont val="Calibri"/>
        <family val="2"/>
      </rPr>
      <t xml:space="preserve">éventuelles ruptures de stock sont anticipées au niveau de la pharmacie </t>
    </r>
    <r>
      <rPr>
        <sz val="16"/>
        <rFont val="Calibri"/>
        <family val="2"/>
      </rPr>
      <t>et communiquées aux services de soins ainsi que les spécialités de remplacement ou les alternatives thérapeutiques mises à disposition.</t>
    </r>
  </si>
  <si>
    <r>
      <rPr>
        <b/>
        <sz val="14"/>
        <rFont val="Calibri"/>
        <family val="2"/>
      </rPr>
      <t>– au sein de la PUI :</t>
    </r>
    <r>
      <rPr>
        <sz val="14"/>
        <rFont val="Calibri"/>
        <family val="2"/>
      </rPr>
      <t xml:space="preserve">
• les </t>
    </r>
    <r>
      <rPr>
        <b/>
        <sz val="14"/>
        <rFont val="Calibri"/>
        <family val="2"/>
      </rPr>
      <t xml:space="preserve">aires de réception,de stockage,de distribution et de dispensation </t>
    </r>
    <r>
      <rPr>
        <sz val="14"/>
        <rFont val="Calibri"/>
        <family val="2"/>
      </rPr>
      <t xml:space="preserve">sont adaptées à l’activité,
• les </t>
    </r>
    <r>
      <rPr>
        <b/>
        <sz val="14"/>
        <rFont val="Calibri"/>
        <family val="2"/>
      </rPr>
      <t>locaux</t>
    </r>
    <r>
      <rPr>
        <sz val="14"/>
        <rFont val="Calibri"/>
        <family val="2"/>
      </rPr>
      <t xml:space="preserve"> de stockage sont situés, dans la mesure du possible, dans la </t>
    </r>
    <r>
      <rPr>
        <b/>
        <sz val="14"/>
        <rFont val="Calibri"/>
        <family val="2"/>
      </rPr>
      <t>continuité immédiate de la zone de réception</t>
    </r>
    <r>
      <rPr>
        <sz val="14"/>
        <rFont val="Calibri"/>
        <family val="2"/>
      </rPr>
      <t xml:space="preserve">.Les produits ne doivent pas être stockés à même le sol, mais à une hauteur minimale suffisante,
• les </t>
    </r>
    <r>
      <rPr>
        <b/>
        <sz val="14"/>
        <rFont val="Calibri"/>
        <family val="2"/>
      </rPr>
      <t>équipements de stockage à basse température</t>
    </r>
    <r>
      <rPr>
        <sz val="14"/>
        <rFont val="Calibri"/>
        <family val="2"/>
      </rPr>
      <t xml:space="preserve"> sont proportionnés aux besoins et pourvus de systèmes de contrôle et de sécurité qualifiés (alarmes, enregistrements...).
Un système de secours est prévu </t>
    </r>
    <r>
      <rPr>
        <b/>
        <sz val="14"/>
        <rFont val="Calibri"/>
        <family val="2"/>
      </rPr>
      <t>en cas de panne</t>
    </r>
    <r>
      <rPr>
        <sz val="14"/>
        <rFont val="Calibri"/>
        <family val="2"/>
      </rPr>
      <t xml:space="preserve">. Ces équipements sont exclusivement affectés au stockage des produits pharmaceutiques. Ils ne contiennent </t>
    </r>
    <r>
      <rPr>
        <b/>
        <sz val="14"/>
        <rFont val="Calibri"/>
        <family val="2"/>
      </rPr>
      <t>ni boissons, ni aliments</t>
    </r>
    <r>
      <rPr>
        <sz val="14"/>
        <rFont val="Calibri"/>
        <family val="2"/>
      </rPr>
      <t xml:space="preserve">,
• les </t>
    </r>
    <r>
      <rPr>
        <b/>
        <sz val="14"/>
        <rFont val="Calibri"/>
        <family val="2"/>
      </rPr>
      <t xml:space="preserve">dispositifs médicaux stériles </t>
    </r>
    <r>
      <rPr>
        <sz val="14"/>
        <rFont val="Calibri"/>
        <family val="2"/>
      </rPr>
      <t xml:space="preserve">sont souvent volumineux et fragiles. Ils sont stockés dans des </t>
    </r>
    <r>
      <rPr>
        <b/>
        <sz val="14"/>
        <rFont val="Calibri"/>
        <family val="2"/>
      </rPr>
      <t>locaux d’un volume suffisant</t>
    </r>
    <r>
      <rPr>
        <sz val="14"/>
        <rFont val="Calibri"/>
        <family val="2"/>
      </rPr>
      <t xml:space="preserve"> pour permettre de les conserver dans leur emballage secondaire.
</t>
    </r>
  </si>
  <si>
    <r>
      <rPr>
        <b/>
        <sz val="14"/>
        <color theme="1"/>
        <rFont val="Calibri"/>
        <family val="2"/>
        <scheme val="minor"/>
      </rPr>
      <t>– au sein des unités de soins :</t>
    </r>
    <r>
      <rPr>
        <sz val="14"/>
        <color theme="1"/>
        <rFont val="Calibri"/>
        <family val="2"/>
        <scheme val="minor"/>
      </rPr>
      <t xml:space="preserve">
• la sécurisation est effective. Les</t>
    </r>
    <r>
      <rPr>
        <b/>
        <sz val="14"/>
        <color theme="1"/>
        <rFont val="Calibri"/>
        <family val="2"/>
        <scheme val="minor"/>
      </rPr>
      <t xml:space="preserve"> médicaments doivent être stockés dans une armoire fermée à clé ou par un code</t>
    </r>
    <r>
      <rPr>
        <sz val="14"/>
        <color theme="1"/>
        <rFont val="Calibri"/>
        <family val="2"/>
        <scheme val="minor"/>
      </rPr>
      <t xml:space="preserve">. </t>
    </r>
    <r>
      <rPr>
        <b/>
        <sz val="14"/>
        <color theme="1"/>
        <rFont val="Calibri"/>
        <family val="2"/>
        <scheme val="minor"/>
      </rPr>
      <t xml:space="preserve">Au minimum, le stockage est réalisé dans une zone fermée non accessible au patient ou tout autre public </t>
    </r>
    <r>
      <rPr>
        <sz val="14"/>
        <color theme="1"/>
        <rFont val="Calibri"/>
        <family val="2"/>
        <scheme val="minor"/>
      </rPr>
      <t>(salle de soins, arsenal, local pharmacie…),
•</t>
    </r>
    <r>
      <rPr>
        <b/>
        <sz val="14"/>
        <color theme="1"/>
        <rFont val="Calibri"/>
        <family val="2"/>
        <scheme val="minor"/>
      </rPr>
      <t xml:space="preserve"> pas de déconditionnement, contenant identifié par molécule et par dosage, pas de mélange…,</t>
    </r>
    <r>
      <rPr>
        <sz val="14"/>
        <color theme="1"/>
        <rFont val="Calibri"/>
        <family val="2"/>
        <scheme val="minor"/>
      </rPr>
      <t xml:space="preserve">
• les</t>
    </r>
    <r>
      <rPr>
        <b/>
        <sz val="14"/>
        <color theme="1"/>
        <rFont val="Calibri"/>
        <family val="2"/>
        <scheme val="minor"/>
      </rPr>
      <t xml:space="preserve"> conditions de conservation sont respectées</t>
    </r>
    <r>
      <rPr>
        <sz val="14"/>
        <color theme="1"/>
        <rFont val="Calibri"/>
        <family val="2"/>
        <scheme val="minor"/>
      </rPr>
      <t xml:space="preserve">, en particulier en cas de </t>
    </r>
    <r>
      <rPr>
        <b/>
        <sz val="14"/>
        <color theme="1"/>
        <rFont val="Calibri"/>
        <family val="2"/>
        <scheme val="minor"/>
      </rPr>
      <t>fortes chaleur</t>
    </r>
    <r>
      <rPr>
        <sz val="14"/>
        <color theme="1"/>
        <rFont val="Calibri"/>
        <family val="2"/>
        <scheme val="minor"/>
      </rPr>
      <t xml:space="preserve">, pour les produits </t>
    </r>
    <r>
      <rPr>
        <b/>
        <sz val="14"/>
        <color theme="1"/>
        <rFont val="Calibri"/>
        <family val="2"/>
        <scheme val="minor"/>
      </rPr>
      <t>thermosensibles</t>
    </r>
    <r>
      <rPr>
        <sz val="14"/>
        <color theme="1"/>
        <rFont val="Calibri"/>
        <family val="2"/>
        <scheme val="minor"/>
      </rPr>
      <t xml:space="preserve"> : systèmes de contrôle et de sécurité qualifiés. Un système de secours est prévu en cas de panne. Ces équipements sont exclusivement affectés au stockage des produits pharmaceutiques. Ils ne contiennent ni boissons, ni aliments,
• Prise en compte des médicaments</t>
    </r>
    <r>
      <rPr>
        <b/>
        <sz val="14"/>
        <color theme="1"/>
        <rFont val="Calibri"/>
        <family val="2"/>
        <scheme val="minor"/>
      </rPr>
      <t xml:space="preserve"> stupéfiants (stockage </t>
    </r>
    <r>
      <rPr>
        <b/>
        <u/>
        <sz val="14"/>
        <color theme="1"/>
        <rFont val="Calibri"/>
        <family val="2"/>
        <scheme val="minor"/>
      </rPr>
      <t>dédié</t>
    </r>
    <r>
      <rPr>
        <b/>
        <sz val="14"/>
        <color theme="1"/>
        <rFont val="Calibri"/>
        <family val="2"/>
        <scheme val="minor"/>
      </rPr>
      <t>), oxygène, médicaments dérivés du sang...</t>
    </r>
    <r>
      <rPr>
        <sz val="14"/>
        <color theme="1"/>
        <rFont val="Calibri"/>
        <family val="2"/>
        <scheme val="minor"/>
      </rPr>
      <t xml:space="preserve">
• le</t>
    </r>
    <r>
      <rPr>
        <b/>
        <sz val="14"/>
        <color theme="1"/>
        <rFont val="Calibri"/>
        <family val="2"/>
        <scheme val="minor"/>
      </rPr>
      <t xml:space="preserve"> retrait des périmés est effectif, à l’appui d’un contrôle régulier</t>
    </r>
    <r>
      <rPr>
        <sz val="14"/>
        <color theme="1"/>
        <rFont val="Calibri"/>
        <family val="2"/>
        <scheme val="minor"/>
      </rPr>
      <t xml:space="preserve"> (exemple de rangement FEFO (First Expired,First Out) : les médicaments ayant une date de péremption plus proche sont à placer de façon à les sortir en premier)
•</t>
    </r>
    <r>
      <rPr>
        <b/>
        <sz val="14"/>
        <color theme="1"/>
        <rFont val="Calibri"/>
        <family val="2"/>
        <scheme val="minor"/>
      </rPr>
      <t>Séparation très nette des ampoules buvables, des ampoules injectables et des dosettes</t>
    </r>
    <r>
      <rPr>
        <sz val="14"/>
        <color theme="1"/>
        <rFont val="Calibri"/>
        <family val="2"/>
        <scheme val="minor"/>
      </rPr>
      <t xml:space="preserve">
•</t>
    </r>
    <r>
      <rPr>
        <b/>
        <sz val="14"/>
        <color theme="1"/>
        <rFont val="Calibri"/>
        <family val="2"/>
        <scheme val="minor"/>
      </rPr>
      <t>Éloignement physique des médicaments à risque de confusion</t>
    </r>
    <r>
      <rPr>
        <sz val="14"/>
        <color theme="1"/>
        <rFont val="Calibri"/>
        <family val="2"/>
        <scheme val="minor"/>
      </rPr>
      <t xml:space="preserve"> (dosages différents, homonymie, emballages ressemblants etc.)
•</t>
    </r>
    <r>
      <rPr>
        <b/>
        <sz val="14"/>
        <color theme="1"/>
        <rFont val="Calibri"/>
        <family val="2"/>
        <scheme val="minor"/>
      </rPr>
      <t>Harmonisation de l'étiquetage des dispositifs de rangement et conformité à la législation</t>
    </r>
    <r>
      <rPr>
        <sz val="14"/>
        <color theme="1"/>
        <rFont val="Calibri"/>
        <family val="2"/>
        <scheme val="minor"/>
      </rPr>
      <t xml:space="preserve">  : étiquette verte, rouge, blanche selon la liste</t>
    </r>
  </si>
  <si>
    <r>
      <t xml:space="preserve">Les conditions de </t>
    </r>
    <r>
      <rPr>
        <b/>
        <sz val="16"/>
        <color theme="1"/>
        <rFont val="Calibri"/>
        <family val="2"/>
        <scheme val="minor"/>
      </rPr>
      <t xml:space="preserve">transport </t>
    </r>
    <r>
      <rPr>
        <sz val="16"/>
        <color theme="1"/>
        <rFont val="Calibri"/>
        <family val="2"/>
        <scheme val="minor"/>
      </rPr>
      <t xml:space="preserve">des produits de santé sont adaptées et sécurisées. </t>
    </r>
  </si>
  <si>
    <r>
      <t xml:space="preserve">Le </t>
    </r>
    <r>
      <rPr>
        <b/>
        <sz val="16"/>
        <color theme="1"/>
        <rFont val="Calibri"/>
        <family val="2"/>
        <scheme val="minor"/>
      </rPr>
      <t>contrôle du stockage</t>
    </r>
    <r>
      <rPr>
        <sz val="16"/>
        <color theme="1"/>
        <rFont val="Calibri"/>
        <family val="2"/>
        <scheme val="minor"/>
      </rPr>
      <t xml:space="preserve"> des produits de santé est effectif avec retrait des périmés.</t>
    </r>
  </si>
  <si>
    <r>
      <t xml:space="preserve">Le </t>
    </r>
    <r>
      <rPr>
        <b/>
        <sz val="16"/>
        <color theme="1"/>
        <rFont val="Calibri"/>
        <family val="2"/>
        <scheme val="minor"/>
      </rPr>
      <t>stockage</t>
    </r>
    <r>
      <rPr>
        <sz val="16"/>
        <color theme="1"/>
        <rFont val="Calibri"/>
        <family val="2"/>
        <scheme val="minor"/>
      </rPr>
      <t xml:space="preserve"> des produits de santé se fait dans les bonnes conditions</t>
    </r>
    <r>
      <rPr>
        <b/>
        <sz val="16"/>
        <color theme="1"/>
        <rFont val="Calibri"/>
        <family val="2"/>
        <scheme val="minor"/>
      </rPr>
      <t xml:space="preserve"> à la pharmacie à usage intérieur et dans les services de soins. </t>
    </r>
  </si>
  <si>
    <r>
      <t xml:space="preserve">Les équipes respectent les </t>
    </r>
    <r>
      <rPr>
        <b/>
        <sz val="16"/>
        <color theme="1"/>
        <rFont val="Calibri"/>
        <family val="2"/>
        <scheme val="minor"/>
      </rPr>
      <t>bonnes pratiques</t>
    </r>
    <r>
      <rPr>
        <sz val="16"/>
        <color theme="1"/>
        <rFont val="Calibri"/>
        <family val="2"/>
        <scheme val="minor"/>
      </rPr>
      <t xml:space="preserve"> </t>
    </r>
    <r>
      <rPr>
        <b/>
        <sz val="16"/>
        <color theme="1"/>
        <rFont val="Calibri"/>
        <family val="2"/>
        <scheme val="minor"/>
      </rPr>
      <t>d’approvisionnement</t>
    </r>
    <r>
      <rPr>
        <sz val="16"/>
        <color theme="1"/>
        <rFont val="Calibri"/>
        <family val="2"/>
        <scheme val="minor"/>
      </rPr>
      <t xml:space="preserve"> des produits de santé</t>
    </r>
  </si>
  <si>
    <r>
      <t xml:space="preserve">Le pharmacien identifie les </t>
    </r>
    <r>
      <rPr>
        <b/>
        <sz val="14"/>
        <rFont val="Calibri"/>
        <family val="2"/>
        <scheme val="minor"/>
      </rPr>
      <t>risques liés aux ruptures de stock</t>
    </r>
    <r>
      <rPr>
        <sz val="14"/>
        <rFont val="Calibri"/>
        <family val="2"/>
        <scheme val="minor"/>
      </rPr>
      <t>, informe les prescripteurs et met en place des actions palliatives en collaboration avec les utilisateurs.</t>
    </r>
  </si>
  <si>
    <r>
      <rPr>
        <sz val="14"/>
        <color theme="1"/>
        <rFont val="Calibri"/>
        <family val="2"/>
      </rPr>
      <t>•</t>
    </r>
    <r>
      <rPr>
        <b/>
        <sz val="14"/>
        <color theme="1"/>
        <rFont val="Calibri"/>
        <family val="2"/>
        <scheme val="minor"/>
      </rPr>
      <t xml:space="preserve"> Traitements nominatifs :</t>
    </r>
    <r>
      <rPr>
        <sz val="14"/>
        <color theme="1"/>
        <rFont val="Calibri"/>
        <family val="2"/>
        <scheme val="minor"/>
      </rPr>
      <t xml:space="preserve"> identification avec le nom, prénom, date de naissance (pas d'identification par numéro de chambre)</t>
    </r>
  </si>
  <si>
    <r>
      <t>•</t>
    </r>
    <r>
      <rPr>
        <b/>
        <sz val="14"/>
        <color theme="1"/>
        <rFont val="Calibri"/>
        <family val="2"/>
      </rPr>
      <t xml:space="preserve"> Médicaments thermosensibles : </t>
    </r>
    <r>
      <rPr>
        <sz val="14"/>
        <color theme="1"/>
        <rFont val="Calibri"/>
        <family val="2"/>
      </rPr>
      <t>conservation entre + 2°C et + 8°C dans un réfrigérateur à froid ventilé exclusivement dédié aux médicaments, emplacement de l'enceinte  éloigné de toute source de chaleur, les emballages réfrigérant sont retirés avant stockage dans l'enceinte frigorifique, la quantité de produits thermosensibles est adaptée (répartition homogène permettant une libre circulation de l'air), conduite à tenir en cas d'excursion de température, pas de stockage de nourriture/boissons</t>
    </r>
  </si>
  <si>
    <r>
      <t xml:space="preserve">• </t>
    </r>
    <r>
      <rPr>
        <b/>
        <sz val="14"/>
        <color theme="1"/>
        <rFont val="Calibri"/>
        <family val="2"/>
      </rPr>
      <t xml:space="preserve">Médicaments stupéfiants : </t>
    </r>
    <r>
      <rPr>
        <sz val="14"/>
        <color theme="1"/>
        <rFont val="Calibri"/>
        <family val="2"/>
      </rPr>
      <t>stockage spécifique dans un lieu séparé et fermé à clé ou disposant d'un mode de fermeture assurant la même sécurité (armoire ou compartiment spécial banalisé réservé à cet usage)</t>
    </r>
  </si>
  <si>
    <r>
      <rPr>
        <sz val="14"/>
        <color theme="1"/>
        <rFont val="Calibri"/>
        <family val="2"/>
      </rPr>
      <t>•</t>
    </r>
    <r>
      <rPr>
        <b/>
        <sz val="14"/>
        <color theme="1"/>
        <rFont val="Calibri"/>
        <family val="2"/>
        <scheme val="minor"/>
      </rPr>
      <t xml:space="preserve">Traitement personnel du patient : </t>
    </r>
    <r>
      <rPr>
        <sz val="14"/>
        <color theme="1"/>
        <rFont val="Calibri"/>
        <family val="2"/>
        <scheme val="minor"/>
      </rPr>
      <t>retiré à son entrée, l'ensemble des médicaments est  identifié, étiqueté au nom du patient (pas d'étiquette manuscrite) et conservé dans un endroit sécurisé (unité de soins, PUI voire restitution à la famille du patient, selon la procédure) jusqu'à la sortie du patient, médicaments non réintégrés à la dotation de l'unité de soins, restitués au patient lors de sa sortie, s'ils sont toujours prescrits, accompagnés d'informations adaptées. Dans la mesure du possible, les traitements arrêtés lui sont retirés pour destruction, avec son accord.</t>
    </r>
  </si>
  <si>
    <r>
      <t xml:space="preserve">• </t>
    </r>
    <r>
      <rPr>
        <b/>
        <sz val="14"/>
        <color theme="1"/>
        <rFont val="Calibri"/>
        <family val="2"/>
      </rPr>
      <t xml:space="preserve">Oxygène/gaz médicaux : </t>
    </r>
    <r>
      <rPr>
        <sz val="14"/>
        <color theme="1"/>
        <rFont val="Calibri"/>
        <family val="2"/>
      </rPr>
      <t>stockés dans un lieu adapté, défini (peu fréquenté), aéré et inaccessible au public, les bouteilles pleines sont stockées debout et arrimées afin d'éviter les risques de chute et de choc, les bouteilles ne sont pas stockées en présence de combustibles (cartons, draps, produits gras ou alcool ( solutions hydro-alcooliques)) et sont éloignées d'une source de chaleur, les bouteilles vides et pleines sont stockées séparément</t>
    </r>
  </si>
  <si>
    <r>
      <t>Tout transport de médicaments entre la pharmacie à usage intéri</t>
    </r>
    <r>
      <rPr>
        <sz val="14"/>
        <rFont val="Calibri"/>
        <family val="2"/>
        <scheme val="minor"/>
      </rPr>
      <t xml:space="preserve">eur, la ou les officines de ville et les </t>
    </r>
    <r>
      <rPr>
        <sz val="14"/>
        <color theme="1"/>
        <rFont val="Calibri"/>
        <family val="2"/>
        <scheme val="minor"/>
      </rPr>
      <t>unités fonctionnelles ou leur équivalent doit se faire dans des</t>
    </r>
    <r>
      <rPr>
        <b/>
        <sz val="14"/>
        <color theme="1"/>
        <rFont val="Calibri"/>
        <family val="2"/>
        <scheme val="minor"/>
      </rPr>
      <t xml:space="preserve"> conditions d’hygiène et de sécurité</t>
    </r>
    <r>
      <rPr>
        <sz val="14"/>
        <color theme="1"/>
        <rFont val="Calibri"/>
        <family val="2"/>
        <scheme val="minor"/>
      </rPr>
      <t xml:space="preserve"> permettant :
• de respecter le maintien des températures pour les </t>
    </r>
    <r>
      <rPr>
        <b/>
        <sz val="14"/>
        <color theme="1"/>
        <rFont val="Calibri"/>
        <family val="2"/>
        <scheme val="minor"/>
      </rPr>
      <t>produits thermosensibles</t>
    </r>
    <r>
      <rPr>
        <sz val="14"/>
        <color theme="1"/>
        <rFont val="Calibri"/>
        <family val="2"/>
        <scheme val="minor"/>
      </rPr>
      <t xml:space="preserve"> ;
• de</t>
    </r>
    <r>
      <rPr>
        <b/>
        <sz val="14"/>
        <color theme="1"/>
        <rFont val="Calibri"/>
        <family val="2"/>
        <scheme val="minor"/>
      </rPr>
      <t xml:space="preserve"> garantir la sécurité</t>
    </r>
    <r>
      <rPr>
        <sz val="14"/>
        <color theme="1"/>
        <rFont val="Calibri"/>
        <family val="2"/>
        <scheme val="minor"/>
      </rPr>
      <t xml:space="preserve"> par tout système de </t>
    </r>
    <r>
      <rPr>
        <b/>
        <sz val="14"/>
        <color theme="1"/>
        <rFont val="Calibri"/>
        <family val="2"/>
        <scheme val="minor"/>
      </rPr>
      <t>fermeture</t>
    </r>
    <r>
      <rPr>
        <sz val="14"/>
        <color theme="1"/>
        <rFont val="Calibri"/>
        <family val="2"/>
        <scheme val="minor"/>
      </rPr>
      <t xml:space="preserve"> approprié (caisse scellée par exemple) jusqu’à la réception des produits de santé (lieu sécurisé, contrôle…) ;
• d’assurer un transport rapide pour les besoins urgents et les produits à faible stabilité.
• d'organiser la réception : horaires de livraison et réception dans le service (professionnels en charge, traçabilité, modalités de stockage etc.)</t>
    </r>
  </si>
  <si>
    <r>
      <t xml:space="preserve">Les professionnels habilités respectent les </t>
    </r>
    <r>
      <rPr>
        <b/>
        <sz val="16"/>
        <color rgb="FFC00000"/>
        <rFont val="Calibri"/>
        <family val="2"/>
        <scheme val="minor"/>
      </rPr>
      <t xml:space="preserve">bonnes pratiques </t>
    </r>
    <r>
      <rPr>
        <sz val="16"/>
        <color rgb="FFC00000"/>
        <rFont val="Calibri"/>
        <family val="2"/>
        <scheme val="minor"/>
      </rPr>
      <t xml:space="preserve">de </t>
    </r>
    <r>
      <rPr>
        <b/>
        <sz val="16"/>
        <color rgb="FFC00000"/>
        <rFont val="Calibri"/>
        <family val="2"/>
        <scheme val="minor"/>
      </rPr>
      <t>préparation</t>
    </r>
    <r>
      <rPr>
        <sz val="16"/>
        <color rgb="FFC00000"/>
        <rFont val="Calibri"/>
        <family val="2"/>
        <scheme val="minor"/>
      </rPr>
      <t xml:space="preserve"> en </t>
    </r>
    <r>
      <rPr>
        <b/>
        <sz val="16"/>
        <color rgb="FFC00000"/>
        <rFont val="Calibri"/>
        <family val="2"/>
        <scheme val="minor"/>
      </rPr>
      <t>évitant les interruptions de tâches.</t>
    </r>
  </si>
  <si>
    <r>
      <t xml:space="preserve">Les professionnels habilités respectent les bonnes pratiques </t>
    </r>
    <r>
      <rPr>
        <b/>
        <sz val="16"/>
        <color rgb="FFC00000"/>
        <rFont val="Calibri"/>
        <family val="2"/>
        <scheme val="minor"/>
      </rPr>
      <t xml:space="preserve">d'administration. </t>
    </r>
  </si>
  <si>
    <r>
      <t xml:space="preserve">L’administration proprement dite se déroule en respectant les </t>
    </r>
    <r>
      <rPr>
        <b/>
        <sz val="16"/>
        <color theme="1"/>
        <rFont val="Calibri"/>
        <family val="2"/>
        <scheme val="minor"/>
      </rPr>
      <t xml:space="preserve">contrôles essentiels </t>
    </r>
    <r>
      <rPr>
        <sz val="16"/>
        <color theme="1"/>
        <rFont val="Calibri"/>
        <family val="2"/>
        <scheme val="minor"/>
      </rPr>
      <t xml:space="preserve">:
•Vérification par le professionnel habilité des </t>
    </r>
    <r>
      <rPr>
        <b/>
        <sz val="16"/>
        <color theme="1"/>
        <rFont val="Calibri"/>
        <family val="2"/>
        <scheme val="minor"/>
      </rPr>
      <t>concordances : produit/patient/prescription</t>
    </r>
    <r>
      <rPr>
        <sz val="16"/>
        <color theme="1"/>
        <rFont val="Calibri"/>
        <family val="2"/>
        <scheme val="minor"/>
      </rPr>
      <t xml:space="preserve">
•Vérification de la présence éventuelle d'une allergie 
•Association du patient (si l'état le permet) avant tout branchement de perfusion notamment</t>
    </r>
  </si>
  <si>
    <r>
      <t xml:space="preserve">• </t>
    </r>
    <r>
      <rPr>
        <b/>
        <sz val="16"/>
        <color theme="1"/>
        <rFont val="Calibri"/>
        <family val="2"/>
        <scheme val="minor"/>
      </rPr>
      <t>Traçabilité</t>
    </r>
    <r>
      <rPr>
        <sz val="16"/>
        <color theme="1"/>
        <rFont val="Calibri"/>
        <family val="2"/>
        <scheme val="minor"/>
      </rPr>
      <t xml:space="preserve"> de l’administration (prise effective du traitement) réalisée </t>
    </r>
    <r>
      <rPr>
        <b/>
        <sz val="16"/>
        <color theme="1"/>
        <rFont val="Calibri"/>
        <family val="2"/>
        <scheme val="minor"/>
      </rPr>
      <t>dans le dossier,</t>
    </r>
    <r>
      <rPr>
        <sz val="16"/>
        <color theme="1"/>
        <rFont val="Calibri"/>
        <family val="2"/>
        <scheme val="minor"/>
      </rPr>
      <t xml:space="preserve"> ainsi que la non-administration (en indiquant le motif, ex refus...),
• Traçabilité de l'administration/et de la non-administration </t>
    </r>
    <r>
      <rPr>
        <b/>
        <sz val="16"/>
        <color theme="1"/>
        <rFont val="Calibri"/>
        <family val="2"/>
        <scheme val="minor"/>
      </rPr>
      <t>au plus près de la prise</t>
    </r>
  </si>
  <si>
    <r>
      <t xml:space="preserve">Sur quel support tracez-vous l’administration ? Pouvez-vous me montrer ?
La </t>
    </r>
    <r>
      <rPr>
        <u/>
        <sz val="16"/>
        <rFont val="Calibri"/>
        <family val="2"/>
        <scheme val="minor"/>
      </rPr>
      <t>traçabilité</t>
    </r>
    <r>
      <rPr>
        <sz val="16"/>
        <rFont val="Calibri"/>
        <family val="2"/>
        <scheme val="minor"/>
      </rPr>
      <t xml:space="preserve"> de l’administration est-elle faite en temps réel ? Pouvez-vous me montrer comment vous tracez la non-administration des médicaments ?</t>
    </r>
  </si>
  <si>
    <r>
      <t xml:space="preserve">Les </t>
    </r>
    <r>
      <rPr>
        <b/>
        <sz val="16"/>
        <color rgb="FFC00000"/>
        <rFont val="Calibri"/>
        <family val="2"/>
        <scheme val="minor"/>
      </rPr>
      <t xml:space="preserve">situations à risque </t>
    </r>
    <r>
      <rPr>
        <sz val="16"/>
        <color rgb="FFC00000"/>
        <rFont val="Calibri"/>
        <family val="2"/>
        <scheme val="minor"/>
      </rPr>
      <t xml:space="preserve">(injectables, médicaments reconstitués en pédiatrie, pousse seringue électrique, PCA, chimiothérapies, préparations de poches de perfusion avec reconstitution, multiplicité des préparations...) devant faire l’objet de précautions particulières ont été </t>
    </r>
    <r>
      <rPr>
        <b/>
        <sz val="16"/>
        <color rgb="FFC00000"/>
        <rFont val="Calibri"/>
        <family val="2"/>
        <scheme val="minor"/>
      </rPr>
      <t>identifiées</t>
    </r>
    <r>
      <rPr>
        <sz val="16"/>
        <color rgb="FFC00000"/>
        <rFont val="Calibri"/>
        <family val="2"/>
        <scheme val="minor"/>
      </rPr>
      <t xml:space="preserve"> et les </t>
    </r>
    <r>
      <rPr>
        <b/>
        <sz val="16"/>
        <color rgb="FFC00000"/>
        <rFont val="Calibri"/>
        <family val="2"/>
        <scheme val="minor"/>
      </rPr>
      <t>bonnes pratiques mises en œuvre</t>
    </r>
    <r>
      <rPr>
        <sz val="16"/>
        <color rgb="FFC00000"/>
        <rFont val="Calibri"/>
        <family val="2"/>
        <scheme val="minor"/>
      </rPr>
      <t xml:space="preserve">. </t>
    </r>
  </si>
  <si>
    <r>
      <rPr>
        <b/>
        <sz val="16"/>
        <color rgb="FFC00000"/>
        <rFont val="Calibri"/>
        <family val="2"/>
        <scheme val="minor"/>
      </rPr>
      <t>L’administration</t>
    </r>
    <r>
      <rPr>
        <sz val="16"/>
        <color rgb="FFC00000"/>
        <rFont val="Calibri"/>
        <family val="2"/>
        <scheme val="minor"/>
      </rPr>
      <t xml:space="preserve"> du médicament ou le motif de non-administration est </t>
    </r>
    <r>
      <rPr>
        <b/>
        <sz val="16"/>
        <color rgb="FFC00000"/>
        <rFont val="Calibri"/>
        <family val="2"/>
        <scheme val="minor"/>
      </rPr>
      <t>tracé</t>
    </r>
    <r>
      <rPr>
        <sz val="16"/>
        <color rgb="FFC00000"/>
        <rFont val="Calibri"/>
        <family val="2"/>
        <scheme val="minor"/>
      </rPr>
      <t xml:space="preserve"> dans son dossier au moment de la prise par les professionnels habilités.</t>
    </r>
  </si>
  <si>
    <r>
      <t xml:space="preserve">La </t>
    </r>
    <r>
      <rPr>
        <b/>
        <sz val="16"/>
        <color rgb="FFC00000"/>
        <rFont val="Calibri"/>
        <family val="2"/>
        <scheme val="minor"/>
      </rPr>
      <t>concordance entre le produit, le patient et la prescription est systématiquement vérifiée</t>
    </r>
    <r>
      <rPr>
        <sz val="16"/>
        <color rgb="FFC00000"/>
        <rFont val="Calibri"/>
        <family val="2"/>
        <scheme val="minor"/>
      </rPr>
      <t xml:space="preserve"> avant l’administration par les professionnels habilités.</t>
    </r>
  </si>
  <si>
    <r>
      <t xml:space="preserve">Les équipes préviennent les </t>
    </r>
    <r>
      <rPr>
        <b/>
        <sz val="16"/>
        <color rgb="FFC00000"/>
        <rFont val="Calibri"/>
        <family val="2"/>
        <scheme val="minor"/>
      </rPr>
      <t>risques d’erreur médicamenteus</t>
    </r>
    <r>
      <rPr>
        <sz val="16"/>
        <color rgb="FFC00000"/>
        <rFont val="Calibri"/>
        <family val="2"/>
        <scheme val="minor"/>
      </rPr>
      <t>e.</t>
    </r>
  </si>
  <si>
    <r>
      <t>Les</t>
    </r>
    <r>
      <rPr>
        <b/>
        <sz val="16"/>
        <color rgb="FFC00000"/>
        <rFont val="Calibri"/>
        <family val="2"/>
        <scheme val="minor"/>
      </rPr>
      <t xml:space="preserve"> professionnels sont formés</t>
    </r>
    <r>
      <rPr>
        <sz val="16"/>
        <color rgb="FFC00000"/>
        <rFont val="Calibri"/>
        <family val="2"/>
        <scheme val="minor"/>
      </rPr>
      <t xml:space="preserve"> à la </t>
    </r>
    <r>
      <rPr>
        <b/>
        <sz val="16"/>
        <color rgb="FFC00000"/>
        <rFont val="Calibri"/>
        <family val="2"/>
        <scheme val="minor"/>
      </rPr>
      <t xml:space="preserve">prévention du risque </t>
    </r>
    <r>
      <rPr>
        <sz val="16"/>
        <color rgb="FFC00000"/>
        <rFont val="Calibri"/>
        <family val="2"/>
        <scheme val="minor"/>
      </rPr>
      <t>médicamenteux.</t>
    </r>
  </si>
  <si>
    <r>
      <t xml:space="preserve">Les </t>
    </r>
    <r>
      <rPr>
        <b/>
        <sz val="16"/>
        <color rgb="FFC00000"/>
        <rFont val="Calibri"/>
        <family val="2"/>
        <scheme val="minor"/>
      </rPr>
      <t>professionnels connaissent les moyens de maîtrise</t>
    </r>
    <r>
      <rPr>
        <sz val="16"/>
        <color rgb="FFC00000"/>
        <rFont val="Calibri"/>
        <family val="2"/>
        <scheme val="minor"/>
      </rPr>
      <t xml:space="preserve"> des médicaments les plus à risque.</t>
    </r>
  </si>
  <si>
    <r>
      <t xml:space="preserve">Une </t>
    </r>
    <r>
      <rPr>
        <b/>
        <sz val="16"/>
        <color rgb="FFC00000"/>
        <rFont val="Calibri"/>
        <family val="2"/>
        <scheme val="minor"/>
      </rPr>
      <t>liste des médicaments les plus à risque</t>
    </r>
    <r>
      <rPr>
        <sz val="16"/>
        <color rgb="FFC00000"/>
        <rFont val="Calibri"/>
        <family val="2"/>
        <scheme val="minor"/>
      </rPr>
      <t>, établie de manière collégiale, est adaptée à l'activité et connue des professionnels. </t>
    </r>
  </si>
  <si>
    <r>
      <t xml:space="preserve">Le </t>
    </r>
    <r>
      <rPr>
        <b/>
        <sz val="16"/>
        <color rgb="FFC00000"/>
        <rFont val="Calibri"/>
        <family val="2"/>
        <scheme val="minor"/>
      </rPr>
      <t>circuit des préparations en atmosphère contrôlée</t>
    </r>
    <r>
      <rPr>
        <sz val="16"/>
        <color rgb="FFC00000"/>
        <rFont val="Calibri"/>
        <family val="2"/>
        <scheme val="minor"/>
      </rPr>
      <t xml:space="preserve"> (chimiothérapie, immunothérapie, biothérapie, nutrition parentérale, radiopharmaceutique…) </t>
    </r>
    <r>
      <rPr>
        <b/>
        <sz val="16"/>
        <color rgb="FFC00000"/>
        <rFont val="Calibri"/>
        <family val="2"/>
        <scheme val="minor"/>
      </rPr>
      <t>est maîtrisé</t>
    </r>
    <r>
      <rPr>
        <sz val="16"/>
        <color rgb="FFC00000"/>
        <rFont val="Calibri"/>
        <family val="2"/>
        <scheme val="minor"/>
      </rPr>
      <t xml:space="preserve"> (prescription, analyse pharmaceutique, préparation, libération, transport, stockage et administration).</t>
    </r>
  </si>
  <si>
    <r>
      <t xml:space="preserve">Les </t>
    </r>
    <r>
      <rPr>
        <b/>
        <sz val="16"/>
        <color rgb="FFC00000"/>
        <rFont val="Calibri"/>
        <family val="2"/>
      </rPr>
      <t>erreurs médicamenteuses sont analysées en équipe</t>
    </r>
    <r>
      <rPr>
        <sz val="16"/>
        <color rgb="FFC00000"/>
        <rFont val="Calibri"/>
        <family val="2"/>
      </rPr>
      <t xml:space="preserve"> et font l’objet d'un plan d’actions suivi.  </t>
    </r>
  </si>
  <si>
    <r>
      <rPr>
        <b/>
        <sz val="16"/>
        <rFont val="Calibri"/>
        <family val="2"/>
      </rPr>
      <t>Le circuit des préparations en atmosphère contrôlée répond aux règles de bonnes pratiques :</t>
    </r>
    <r>
      <rPr>
        <sz val="16"/>
        <rFont val="Calibri"/>
        <family val="2"/>
      </rPr>
      <t xml:space="preserve">
•Respect des </t>
    </r>
    <r>
      <rPr>
        <b/>
        <sz val="16"/>
        <rFont val="Calibri"/>
        <family val="2"/>
      </rPr>
      <t>conditions d'hygiène :</t>
    </r>
    <r>
      <rPr>
        <sz val="16"/>
        <rFont val="Calibri"/>
        <family val="2"/>
      </rPr>
      <t xml:space="preserve"> les locaux et le matériel sont situés, adaptés et entretenus de façon à convenir au mieux aux opérations à effectuer. Ils doivent tendre à minimiser les risques d’erreurs et à permettre un nettoyage et un entretien efficaces en vue d’éviter les contaminations
•Les</t>
    </r>
    <r>
      <rPr>
        <b/>
        <sz val="16"/>
        <rFont val="Calibri"/>
        <family val="2"/>
      </rPr>
      <t xml:space="preserve"> étapes de préparation, stockage, transport et administration </t>
    </r>
    <r>
      <rPr>
        <sz val="16"/>
        <rFont val="Calibri"/>
        <family val="2"/>
      </rPr>
      <t xml:space="preserve">suivent des </t>
    </r>
    <r>
      <rPr>
        <b/>
        <sz val="16"/>
        <rFont val="Calibri"/>
        <family val="2"/>
      </rPr>
      <t>procédures</t>
    </r>
    <r>
      <rPr>
        <sz val="16"/>
        <rFont val="Calibri"/>
        <family val="2"/>
      </rPr>
      <t xml:space="preserve"> bien définies ;
•Un </t>
    </r>
    <r>
      <rPr>
        <b/>
        <sz val="16"/>
        <rFont val="Calibri"/>
        <family val="2"/>
      </rPr>
      <t>contrôle qualité est réalisé systématiquement</t>
    </r>
    <r>
      <rPr>
        <sz val="16"/>
        <rFont val="Calibri"/>
        <family val="2"/>
      </rPr>
      <t xml:space="preserve"> (intégrité du produit, du contenant, matériel…).</t>
    </r>
  </si>
  <si>
    <r>
      <rPr>
        <sz val="14"/>
        <color theme="1"/>
        <rFont val="Calibri"/>
        <family val="2"/>
      </rPr>
      <t>La</t>
    </r>
    <r>
      <rPr>
        <b/>
        <sz val="14"/>
        <color theme="1"/>
        <rFont val="Calibri"/>
        <family val="2"/>
      </rPr>
      <t xml:space="preserve"> liste des médicaments à risque </t>
    </r>
    <r>
      <rPr>
        <sz val="14"/>
        <color theme="1"/>
        <rFont val="Calibri"/>
        <family val="2"/>
      </rPr>
      <t xml:space="preserve">est </t>
    </r>
    <r>
      <rPr>
        <b/>
        <sz val="14"/>
        <color theme="1"/>
        <rFont val="Calibri"/>
        <family val="2"/>
      </rPr>
      <t>adaptée à chaque domaine d’activité</t>
    </r>
    <r>
      <rPr>
        <sz val="14"/>
        <color theme="1"/>
        <rFont val="Calibri"/>
        <family val="2"/>
      </rPr>
      <t xml:space="preserve">, car les risques diffèrent selon les spécialités. 
Elle est </t>
    </r>
    <r>
      <rPr>
        <b/>
        <sz val="14"/>
        <color theme="1"/>
        <rFont val="Calibri"/>
        <family val="2"/>
      </rPr>
      <t>basée sur les never events</t>
    </r>
    <r>
      <rPr>
        <sz val="14"/>
        <color theme="1"/>
        <rFont val="Calibri"/>
        <family val="2"/>
      </rPr>
      <t xml:space="preserve"> et est p</t>
    </r>
    <r>
      <rPr>
        <b/>
        <sz val="14"/>
        <color theme="1"/>
        <rFont val="Calibri"/>
        <family val="2"/>
      </rPr>
      <t>ersonnalisée en fonction des risques</t>
    </r>
    <r>
      <rPr>
        <sz val="14"/>
        <color theme="1"/>
        <rFont val="Calibri"/>
        <family val="2"/>
      </rPr>
      <t xml:space="preserve"> spécifiques, tels que les</t>
    </r>
    <r>
      <rPr>
        <b/>
        <sz val="14"/>
        <color theme="1"/>
        <rFont val="Calibri"/>
        <family val="2"/>
      </rPr>
      <t xml:space="preserve"> médicaments responsables d’effets indésirables graves</t>
    </r>
    <r>
      <rPr>
        <sz val="14"/>
        <color theme="1"/>
        <rFont val="Calibri"/>
        <family val="2"/>
      </rPr>
      <t xml:space="preserve">, les </t>
    </r>
    <r>
      <rPr>
        <b/>
        <sz val="14"/>
        <color theme="1"/>
        <rFont val="Calibri"/>
        <family val="2"/>
      </rPr>
      <t>nouvelles formes galéniques</t>
    </r>
    <r>
      <rPr>
        <sz val="14"/>
        <color theme="1"/>
        <rFont val="Calibri"/>
        <family val="2"/>
      </rPr>
      <t xml:space="preserve"> ou les </t>
    </r>
    <r>
      <rPr>
        <b/>
        <sz val="14"/>
        <color theme="1"/>
        <rFont val="Calibri"/>
        <family val="2"/>
      </rPr>
      <t>médicaments à marge thérapeutique étroite</t>
    </r>
    <r>
      <rPr>
        <sz val="14"/>
        <color theme="1"/>
        <rFont val="Calibri"/>
        <family val="2"/>
      </rPr>
      <t xml:space="preserve">.
</t>
    </r>
    <r>
      <rPr>
        <sz val="14"/>
        <color theme="1"/>
        <rFont val="Calibri"/>
        <family val="2"/>
        <scheme val="minor"/>
      </rPr>
      <t xml:space="preserve">La liste est élaborée </t>
    </r>
    <r>
      <rPr>
        <b/>
        <sz val="14"/>
        <color theme="1"/>
        <rFont val="Calibri"/>
        <family val="2"/>
        <scheme val="minor"/>
      </rPr>
      <t>en concertation pluridisciplinaire</t>
    </r>
    <r>
      <rPr>
        <sz val="14"/>
        <color theme="1"/>
        <rFont val="Calibri"/>
        <family val="2"/>
        <scheme val="minor"/>
      </rPr>
      <t xml:space="preserve">, est </t>
    </r>
    <r>
      <rPr>
        <b/>
        <sz val="14"/>
        <color theme="1"/>
        <rFont val="Calibri"/>
        <family val="2"/>
        <scheme val="minor"/>
      </rPr>
      <t>évolutive</t>
    </r>
    <r>
      <rPr>
        <sz val="14"/>
        <color theme="1"/>
        <rFont val="Calibri"/>
        <family val="2"/>
        <scheme val="minor"/>
      </rPr>
      <t xml:space="preserve"> (prise en compte des signalements, des résultats des analyses de risques, des études de danger, des alertes et de la vigilance partagée), et est révisée régulièrement
</t>
    </r>
    <r>
      <rPr>
        <sz val="14"/>
        <color theme="1"/>
        <rFont val="Calibri"/>
        <family val="2"/>
      </rPr>
      <t xml:space="preserve">L'équipe dispose de la liste (affichée sur l'armoire à pharmacie, GED, bulletins internes...) </t>
    </r>
  </si>
  <si>
    <r>
      <t>• Les professionnels sont</t>
    </r>
    <r>
      <rPr>
        <b/>
        <sz val="16"/>
        <color theme="1"/>
        <rFont val="Calibri"/>
        <family val="2"/>
      </rPr>
      <t xml:space="preserve"> inscrits dans</t>
    </r>
    <r>
      <rPr>
        <sz val="16"/>
        <color theme="1"/>
        <rFont val="Calibri"/>
        <family val="2"/>
      </rPr>
      <t xml:space="preserve"> une </t>
    </r>
    <r>
      <rPr>
        <b/>
        <sz val="16"/>
        <color theme="1"/>
        <rFont val="Calibri"/>
        <family val="2"/>
      </rPr>
      <t xml:space="preserve">culture déclarative, d’analyse en équipe de l’erreur et de suivi d’un plan d’action
 Cela concerne les EI dont EIG et les presqu'accidents </t>
    </r>
    <r>
      <rPr>
        <sz val="16"/>
        <color theme="1"/>
        <rFont val="Calibri"/>
        <family val="2"/>
      </rPr>
      <t xml:space="preserve">
• Analyse pluriprofessionnelle et pluridisciplinaire des erreurs médicamenteuses selon la méthode ALARMe 
• Elaboration d'un plan d'action : nommer un pilote, définir une échéance et identifier des modalités d'évaluation 
• Suivi de la mise en place des actions d'amélioration, par qui : RSMQ ? ou autre ? 
• Communication : EI et actions mises en œuvre (par écrit, par oral,…) comment ?</t>
    </r>
  </si>
  <si>
    <r>
      <rPr>
        <sz val="14"/>
        <color theme="1"/>
        <rFont val="Calibri"/>
        <family val="2"/>
      </rPr>
      <t>•</t>
    </r>
    <r>
      <rPr>
        <sz val="14"/>
        <color theme="1"/>
        <rFont val="Calibri"/>
        <family val="2"/>
        <scheme val="minor"/>
      </rPr>
      <t>Un suivi/une évaluation régulière de l'activité de la conciliation médicamenteuse est réalisé à l'échelle institutionnelle sur le volet quantitatif, le volet organisationnel et au niveau des services/pôles sur le volet qualitatif</t>
    </r>
  </si>
  <si>
    <r>
      <rPr>
        <sz val="14"/>
        <color theme="1"/>
        <rFont val="Calibri"/>
        <family val="2"/>
      </rPr>
      <t>•</t>
    </r>
    <r>
      <rPr>
        <sz val="14"/>
        <color theme="1"/>
        <rFont val="Calibri"/>
        <family val="2"/>
        <scheme val="minor"/>
      </rPr>
      <t xml:space="preserve">Respect du cadre fixé par l'HAS
•Retrouver au moins 3 sources d’informations parmi le patient, les prescriptions, le dossier pharmaceutique, le médecin traitant ou l’IDE libérale
•Les 4 étapes de la conciliation du traitement médicamenteux avec réalité de l’échange médico-pharmaceutique sont :
     o Recueil de l'information
     o Rédaction du bilan médicamenteux
     o Validation du bilan médicamenteux
     o Partage et exploitation du bilan médicamenteux
•Traçabilité des 4 étapes dans le dossier patient </t>
    </r>
  </si>
  <si>
    <r>
      <rPr>
        <b/>
        <sz val="14"/>
        <rFont val="Calibri"/>
        <family val="2"/>
      </rPr>
      <t xml:space="preserve">Elle est programmée = planning de mise en oeuvre dans les autres secteurs ou populations ciblés </t>
    </r>
    <r>
      <rPr>
        <sz val="14"/>
        <rFont val="Calibri"/>
        <family val="2"/>
      </rPr>
      <t>par l’établissement
•</t>
    </r>
    <r>
      <rPr>
        <sz val="14"/>
        <rFont val="Calibri"/>
        <family val="2"/>
        <scheme val="minor"/>
      </rPr>
      <t xml:space="preserve">La CTM est un projet institutionnel. Elle s'inscrit dans : le projet médical d'établissement, la politique d'amélioration continue de la qualité des soins, le programme d'amélioration de la PCM du patient
</t>
    </r>
    <r>
      <rPr>
        <sz val="14"/>
        <rFont val="Calibri"/>
        <family val="2"/>
      </rPr>
      <t>•</t>
    </r>
    <r>
      <rPr>
        <sz val="14"/>
        <rFont val="Calibri"/>
        <family val="2"/>
        <scheme val="minor"/>
      </rPr>
      <t xml:space="preserve">Une équipe pluridisciplinaire incluant le pharmacien est identifiée pour piloter le processus
</t>
    </r>
    <r>
      <rPr>
        <sz val="14"/>
        <rFont val="Calibri"/>
        <family val="2"/>
      </rPr>
      <t>•</t>
    </r>
    <r>
      <rPr>
        <sz val="14"/>
        <rFont val="Calibri"/>
        <family val="2"/>
        <scheme val="minor"/>
      </rPr>
      <t xml:space="preserve">L'identification de médicaments, patients et/ou organisations à risque doit faire l'objet d'un travail collectif pluri-professionnel au sein de chaque établissement
</t>
    </r>
    <r>
      <rPr>
        <sz val="14"/>
        <rFont val="Calibri"/>
        <family val="2"/>
      </rPr>
      <t>•</t>
    </r>
    <r>
      <rPr>
        <sz val="14"/>
        <rFont val="Calibri"/>
        <family val="2"/>
        <scheme val="minor"/>
      </rPr>
      <t xml:space="preserve">L'activité de conciliation médicamenteuse fait l'objet de formations théoriques et pratiques, à destination des professionnels de santé qui la réalisent
</t>
    </r>
    <r>
      <rPr>
        <sz val="14"/>
        <rFont val="Calibri"/>
        <family val="2"/>
      </rPr>
      <t>•</t>
    </r>
    <r>
      <rPr>
        <sz val="14"/>
        <rFont val="Calibri"/>
        <family val="2"/>
        <scheme val="minor"/>
      </rPr>
      <t xml:space="preserve">L'établissement a formalisé un plan de communication auprès des professionnels de santé (ville et hôpital), du patient et de son entourage
</t>
    </r>
  </si>
  <si>
    <r>
      <t xml:space="preserve">Le bilan médicamenteux est </t>
    </r>
    <r>
      <rPr>
        <b/>
        <sz val="16"/>
        <color theme="1"/>
        <rFont val="Calibri"/>
        <family val="2"/>
        <scheme val="minor"/>
      </rPr>
      <t xml:space="preserve">accessible dans le dossier patient. </t>
    </r>
  </si>
  <si>
    <r>
      <t xml:space="preserve">La </t>
    </r>
    <r>
      <rPr>
        <b/>
        <sz val="16"/>
        <color theme="1"/>
        <rFont val="Calibri"/>
        <family val="2"/>
        <scheme val="minor"/>
      </rPr>
      <t>conciliation</t>
    </r>
    <r>
      <rPr>
        <sz val="16"/>
        <color theme="1"/>
        <rFont val="Calibri"/>
        <family val="2"/>
        <scheme val="minor"/>
      </rPr>
      <t xml:space="preserve"> médicamenteuse est </t>
    </r>
    <r>
      <rPr>
        <b/>
        <sz val="16"/>
        <color theme="1"/>
        <rFont val="Calibri"/>
        <family val="2"/>
        <scheme val="minor"/>
      </rPr>
      <t>réalisée selon les bonnes pratiques</t>
    </r>
    <r>
      <rPr>
        <sz val="16"/>
        <color theme="1"/>
        <rFont val="Calibri"/>
        <family val="2"/>
        <scheme val="minor"/>
      </rPr>
      <t xml:space="preserve"> avec notamment : les 3 sources d’information, la rencontre du patient et/ou son entourage, l’échange médico-pharmaceutique. </t>
    </r>
  </si>
  <si>
    <r>
      <t xml:space="preserve">La </t>
    </r>
    <r>
      <rPr>
        <b/>
        <sz val="16"/>
        <color theme="1"/>
        <rFont val="Calibri"/>
        <family val="2"/>
        <scheme val="minor"/>
      </rPr>
      <t>conciliation</t>
    </r>
    <r>
      <rPr>
        <sz val="16"/>
        <color theme="1"/>
        <rFont val="Calibri"/>
        <family val="2"/>
        <scheme val="minor"/>
      </rPr>
      <t xml:space="preserve"> médicamenteuse est </t>
    </r>
    <r>
      <rPr>
        <b/>
        <sz val="16"/>
        <color theme="1"/>
        <rFont val="Calibri"/>
        <family val="2"/>
        <scheme val="minor"/>
      </rPr>
      <t xml:space="preserve">programmée </t>
    </r>
    <r>
      <rPr>
        <sz val="16"/>
        <color theme="1"/>
        <rFont val="Calibri"/>
        <family val="2"/>
        <scheme val="minor"/>
      </rPr>
      <t xml:space="preserve">pour les </t>
    </r>
    <r>
      <rPr>
        <b/>
        <sz val="16"/>
        <color theme="1"/>
        <rFont val="Calibri"/>
        <family val="2"/>
        <scheme val="minor"/>
      </rPr>
      <t>secteurs et profils de patients les plus à risque</t>
    </r>
    <r>
      <rPr>
        <sz val="16"/>
        <color theme="1"/>
        <rFont val="Calibri"/>
        <family val="2"/>
        <scheme val="minor"/>
      </rPr>
      <t xml:space="preserve"> (gériatrie, oncologie, patients âgés polymédicamentés, patients sous chimiothérapies...) dans lesquels elle n'est pas déjà réalisée.</t>
    </r>
  </si>
  <si>
    <r>
      <t>L'</t>
    </r>
    <r>
      <rPr>
        <b/>
        <sz val="14"/>
        <rFont val="Calibri"/>
        <family val="2"/>
        <scheme val="minor"/>
      </rPr>
      <t>établissement a priorisé les secteurs et profils de patients les plus à risque éligibles</t>
    </r>
    <r>
      <rPr>
        <sz val="14"/>
        <rFont val="Calibri"/>
        <family val="2"/>
        <scheme val="minor"/>
      </rPr>
      <t xml:space="preserve"> à la conciliation 
</t>
    </r>
    <r>
      <rPr>
        <b/>
        <sz val="14"/>
        <rFont val="Calibri"/>
        <family val="2"/>
        <scheme val="minor"/>
      </rPr>
      <t>Evaluer l’état d’avancement pour les secteurs et profils de patients les plus à risque</t>
    </r>
    <r>
      <rPr>
        <sz val="14"/>
        <rFont val="Calibri"/>
        <family val="2"/>
        <scheme val="minor"/>
      </rPr>
      <t xml:space="preserve"> (gériatrie, oncologie, patients âgés polymédicamentés, patients sous chimiothérapie…) - </t>
    </r>
    <r>
      <rPr>
        <b/>
        <sz val="14"/>
        <rFont val="Calibri"/>
        <family val="2"/>
        <scheme val="minor"/>
      </rPr>
      <t xml:space="preserve">mise en oeuvre dans au moins un des secteurs ou populations ciblés </t>
    </r>
    <r>
      <rPr>
        <sz val="14"/>
        <rFont val="Calibri"/>
        <family val="2"/>
        <scheme val="minor"/>
      </rPr>
      <t xml:space="preserve">par l’établissement…
exemples de ciblage : à l'aide de requêtes informatiques, de sollicitations de l'équipe médicale, d'outils de priorisation (liste, score, grille…)
</t>
    </r>
    <r>
      <rPr>
        <b/>
        <sz val="14"/>
        <rFont val="Calibri"/>
        <family val="2"/>
        <scheme val="minor"/>
      </rPr>
      <t>Elle est réalisée = effective dans tous les secteurs et selon les bonnes pratiques</t>
    </r>
    <r>
      <rPr>
        <sz val="14"/>
        <rFont val="Calibri"/>
        <family val="2"/>
        <scheme val="minor"/>
      </rPr>
      <t>.</t>
    </r>
  </si>
  <si>
    <r>
      <t xml:space="preserve">Vous évaluerez auprès de la gouvernance son soutien, au sein de sa politique globale de gestion des risques, l’engagement du patient en tant qu’acteur de sa prise en charge médicamenteuse en :
• </t>
    </r>
    <r>
      <rPr>
        <b/>
        <sz val="14"/>
        <color theme="1"/>
        <rFont val="Calibri"/>
        <family val="2"/>
        <scheme val="minor"/>
      </rPr>
      <t>identifiant les services volontaires</t>
    </r>
    <r>
      <rPr>
        <sz val="14"/>
        <color theme="1"/>
        <rFont val="Calibri"/>
        <family val="2"/>
        <scheme val="minor"/>
      </rPr>
      <t xml:space="preserve">,
• vérifiant que les professionnels de santé ont bénéficié d’une </t>
    </r>
    <r>
      <rPr>
        <b/>
        <sz val="14"/>
        <color theme="1"/>
        <rFont val="Calibri"/>
        <family val="2"/>
        <scheme val="minor"/>
      </rPr>
      <t>formation</t>
    </r>
    <r>
      <rPr>
        <sz val="14"/>
        <color theme="1"/>
        <rFont val="Calibri"/>
        <family val="2"/>
        <scheme val="minor"/>
      </rPr>
      <t xml:space="preserve">,
• </t>
    </r>
    <r>
      <rPr>
        <b/>
        <sz val="14"/>
        <color theme="1"/>
        <rFont val="Calibri"/>
        <family val="2"/>
        <scheme val="minor"/>
      </rPr>
      <t>priorisant le déploiement</t>
    </r>
    <r>
      <rPr>
        <sz val="14"/>
        <color theme="1"/>
        <rFont val="Calibri"/>
        <family val="2"/>
        <scheme val="minor"/>
      </rPr>
      <t xml:space="preserve">,
• mettant à disposition les </t>
    </r>
    <r>
      <rPr>
        <b/>
        <sz val="14"/>
        <color theme="1"/>
        <rFont val="Calibri"/>
        <family val="2"/>
        <scheme val="minor"/>
      </rPr>
      <t>équipements nécessaires</t>
    </r>
    <r>
      <rPr>
        <sz val="14"/>
        <color theme="1"/>
        <rFont val="Calibri"/>
        <family val="2"/>
        <scheme val="minor"/>
      </rPr>
      <t xml:space="preserve"> (broyeur, container pour l’élimination des déchets…). </t>
    </r>
  </si>
  <si>
    <r>
      <t xml:space="preserve">Le </t>
    </r>
    <r>
      <rPr>
        <b/>
        <sz val="16"/>
        <color theme="1"/>
        <rFont val="Calibri"/>
        <family val="2"/>
        <scheme val="minor"/>
      </rPr>
      <t xml:space="preserve">dispositif est déployé </t>
    </r>
    <r>
      <rPr>
        <sz val="16"/>
        <color theme="1"/>
        <rFont val="Calibri"/>
        <family val="2"/>
        <scheme val="minor"/>
      </rPr>
      <t>dès lors que l’établissement</t>
    </r>
    <r>
      <rPr>
        <b/>
        <sz val="16"/>
        <color theme="1"/>
        <rFont val="Calibri"/>
        <family val="2"/>
        <scheme val="minor"/>
      </rPr>
      <t>/service est volontaire</t>
    </r>
    <r>
      <rPr>
        <sz val="16"/>
        <color theme="1"/>
        <rFont val="Calibri"/>
        <family val="2"/>
        <scheme val="minor"/>
      </rPr>
      <t xml:space="preserve"> et a </t>
    </r>
    <r>
      <rPr>
        <b/>
        <sz val="16"/>
        <color theme="1"/>
        <rFont val="Calibri"/>
        <family val="2"/>
        <scheme val="minor"/>
      </rPr>
      <t>formalisé la procédure PAAM.</t>
    </r>
    <r>
      <rPr>
        <sz val="16"/>
        <color theme="1"/>
        <rFont val="Calibri"/>
        <family val="2"/>
        <scheme val="minor"/>
      </rPr>
      <t xml:space="preserve">
Le service </t>
    </r>
    <r>
      <rPr>
        <b/>
        <sz val="16"/>
        <color theme="1"/>
        <rFont val="Calibri"/>
        <family val="2"/>
        <scheme val="minor"/>
      </rPr>
      <t xml:space="preserve">a défini ses critères de déploiement et les indicateurs d’évaluation </t>
    </r>
    <r>
      <rPr>
        <sz val="16"/>
        <color theme="1"/>
        <rFont val="Calibri"/>
        <family val="2"/>
        <scheme val="minor"/>
      </rPr>
      <t xml:space="preserve">de la démarche </t>
    </r>
  </si>
  <si>
    <r>
      <t xml:space="preserve">• les </t>
    </r>
    <r>
      <rPr>
        <b/>
        <sz val="16"/>
        <color theme="1"/>
        <rFont val="Calibri"/>
        <family val="2"/>
        <scheme val="minor"/>
      </rPr>
      <t xml:space="preserve">conditions de suivi et d’évaluation du dispositif permettent à tout moment :
- </t>
    </r>
    <r>
      <rPr>
        <sz val="16"/>
        <color theme="1"/>
        <rFont val="Calibri"/>
        <family val="2"/>
        <scheme val="minor"/>
      </rPr>
      <t xml:space="preserve">de cesser le PAAM par l’une ou l’autre des parties, 
- </t>
    </r>
    <r>
      <rPr>
        <b/>
        <sz val="16"/>
        <color theme="1"/>
        <rFont val="Calibri"/>
        <family val="2"/>
        <scheme val="minor"/>
      </rPr>
      <t>de repérer, signaler tout dysfonctionnement ou EIAS</t>
    </r>
    <r>
      <rPr>
        <sz val="16"/>
        <color theme="1"/>
        <rFont val="Calibri"/>
        <family val="2"/>
        <scheme val="minor"/>
      </rPr>
      <t>.</t>
    </r>
  </si>
  <si>
    <r>
      <t xml:space="preserve"> Les </t>
    </r>
    <r>
      <rPr>
        <b/>
        <sz val="16"/>
        <color rgb="FFC00000"/>
        <rFont val="Calibri"/>
        <family val="2"/>
        <scheme val="minor"/>
      </rPr>
      <t xml:space="preserve">chariots ou sacs d’urgence </t>
    </r>
    <r>
      <rPr>
        <sz val="16"/>
        <color rgb="FFC00000"/>
        <rFont val="Calibri"/>
        <family val="2"/>
        <scheme val="minor"/>
      </rPr>
      <t>sont adaptés aux patients accueillis dans l’unité et accessibles.</t>
    </r>
  </si>
  <si>
    <r>
      <t>Les</t>
    </r>
    <r>
      <rPr>
        <b/>
        <sz val="16"/>
        <color rgb="FFC00000"/>
        <rFont val="Calibri"/>
        <family val="2"/>
        <scheme val="minor"/>
      </rPr>
      <t xml:space="preserve"> chariots ou sacs d’urgence sont contrôlés dans les unités de soins</t>
    </r>
    <r>
      <rPr>
        <sz val="16"/>
        <color rgb="FFC00000"/>
        <rFont val="Calibri"/>
        <family val="2"/>
        <scheme val="minor"/>
      </rPr>
      <t>, leur vérification est tracée et un registre d’utilisation est tenu.</t>
    </r>
  </si>
  <si>
    <r>
      <t xml:space="preserve">Les équipes maîtrisent la </t>
    </r>
    <r>
      <rPr>
        <b/>
        <sz val="16"/>
        <color rgb="FFC00000"/>
        <rFont val="Calibri"/>
        <family val="2"/>
        <scheme val="minor"/>
      </rPr>
      <t>prise en charge des</t>
    </r>
    <r>
      <rPr>
        <sz val="16"/>
        <color rgb="FFC00000"/>
        <rFont val="Calibri"/>
        <family val="2"/>
        <scheme val="minor"/>
      </rPr>
      <t xml:space="preserve"> </t>
    </r>
    <r>
      <rPr>
        <b/>
        <sz val="16"/>
        <color rgb="FFC00000"/>
        <rFont val="Calibri"/>
        <family val="2"/>
        <scheme val="minor"/>
      </rPr>
      <t>urgences vitales</t>
    </r>
  </si>
  <si>
    <r>
      <rPr>
        <b/>
        <sz val="16"/>
        <rFont val="Calibri"/>
        <family val="2"/>
        <scheme val="minor"/>
      </rPr>
      <t>Pharmacie</t>
    </r>
    <r>
      <rPr>
        <sz val="16"/>
        <rFont val="Calibri"/>
        <family val="2"/>
        <scheme val="minor"/>
      </rPr>
      <t xml:space="preserve"> : Dans quel secteur avez-vous engagé le programme PAAM ? 
Selon quels critères les services décident-ils de s’engager ? 
Quels sont les équipements mis à disposition pour engager la démarche dans un secteur d’activité ?
Avez-vous mis en place une formation pour les professionnels ?</t>
    </r>
  </si>
  <si>
    <r>
      <t xml:space="preserve">Les </t>
    </r>
    <r>
      <rPr>
        <b/>
        <sz val="16"/>
        <color rgb="FFC00000"/>
        <rFont val="Calibri"/>
        <family val="2"/>
        <scheme val="minor"/>
      </rPr>
      <t>prescriptions</t>
    </r>
    <r>
      <rPr>
        <sz val="16"/>
        <color rgb="FFC00000"/>
        <rFont val="Calibri"/>
        <family val="2"/>
        <scheme val="minor"/>
      </rPr>
      <t xml:space="preserve"> d’antibiotiques sont systématiquement</t>
    </r>
    <r>
      <rPr>
        <b/>
        <sz val="16"/>
        <color rgb="FFC00000"/>
        <rFont val="Calibri"/>
        <family val="2"/>
        <scheme val="minor"/>
      </rPr>
      <t xml:space="preserve"> réévaluées entre la 24e et la 72e heure.</t>
    </r>
  </si>
  <si>
    <r>
      <t xml:space="preserve">Toute </t>
    </r>
    <r>
      <rPr>
        <b/>
        <sz val="16"/>
        <color rgb="FFC00000"/>
        <rFont val="Calibri"/>
        <family val="2"/>
        <scheme val="minor"/>
      </rPr>
      <t>prescription</t>
    </r>
    <r>
      <rPr>
        <sz val="16"/>
        <color rgb="FFC00000"/>
        <rFont val="Calibri"/>
        <family val="2"/>
        <scheme val="minor"/>
      </rPr>
      <t xml:space="preserve"> d’un traitement antibiotique et/ou sa </t>
    </r>
    <r>
      <rPr>
        <b/>
        <sz val="16"/>
        <color rgb="FFC00000"/>
        <rFont val="Calibri"/>
        <family val="2"/>
        <scheme val="minor"/>
      </rPr>
      <t>prolongation</t>
    </r>
    <r>
      <rPr>
        <sz val="16"/>
        <color rgb="FFC00000"/>
        <rFont val="Calibri"/>
        <family val="2"/>
        <scheme val="minor"/>
      </rPr>
      <t xml:space="preserve"> est </t>
    </r>
    <r>
      <rPr>
        <b/>
        <sz val="16"/>
        <color rgb="FFC00000"/>
        <rFont val="Calibri"/>
        <family val="2"/>
        <scheme val="minor"/>
      </rPr>
      <t>justifiée</t>
    </r>
    <r>
      <rPr>
        <sz val="16"/>
        <color rgb="FFC00000"/>
        <rFont val="Calibri"/>
        <family val="2"/>
        <scheme val="minor"/>
      </rPr>
      <t xml:space="preserve"> dans le dossier.</t>
    </r>
  </si>
  <si>
    <r>
      <t xml:space="preserve">Les services et les patients volontaires </t>
    </r>
    <r>
      <rPr>
        <b/>
        <sz val="16"/>
        <color theme="9" tint="-0.249977111117893"/>
        <rFont val="Calibri"/>
        <family val="2"/>
        <scheme val="minor"/>
      </rPr>
      <t xml:space="preserve">mettent en œuvre le programme </t>
    </r>
    <r>
      <rPr>
        <sz val="16"/>
        <color theme="9" tint="-0.249977111117893"/>
        <rFont val="Calibri"/>
        <family val="2"/>
        <scheme val="minor"/>
      </rPr>
      <t>" PAAM en hospitalisation " en personnalisant le programme aux patients concernés.</t>
    </r>
  </si>
  <si>
    <r>
      <t>• vérifier que les</t>
    </r>
    <r>
      <rPr>
        <b/>
        <sz val="16"/>
        <color theme="1"/>
        <rFont val="Calibri"/>
        <family val="2"/>
        <scheme val="minor"/>
      </rPr>
      <t xml:space="preserve"> professionnels de santé ont bénéficié d’une formation</t>
    </r>
    <r>
      <rPr>
        <sz val="16"/>
        <color theme="1"/>
        <rFont val="Calibri"/>
        <family val="2"/>
        <scheme val="minor"/>
      </rPr>
      <t xml:space="preserve"> ;
• les</t>
    </r>
    <r>
      <rPr>
        <b/>
        <sz val="16"/>
        <color theme="1"/>
        <rFont val="Calibri"/>
        <family val="2"/>
        <scheme val="minor"/>
      </rPr>
      <t xml:space="preserve"> conditions de mise en oeuvre</t>
    </r>
    <r>
      <rPr>
        <sz val="16"/>
        <color theme="1"/>
        <rFont val="Calibri"/>
        <family val="2"/>
        <scheme val="minor"/>
      </rPr>
      <t xml:space="preserve"> sont en place : 
- le patient consent, 
- le médecin valide, 
- le ou les médicaments pour le PAAM sont définis, le niveau d’autonomie est défini, 
- le stockage des médicaments est sécurisé,
- un support précise au patient ce qu’il doit prendre (pourquoi, quand et comment) en fonction de ses besoins, 
- le suivi et la réévaluation sont définis,
- mise à disposition équipemts nécessaires(broyeur, container pour élimination des déchets…)</t>
    </r>
  </si>
  <si>
    <r>
      <rPr>
        <b/>
        <sz val="16"/>
        <rFont val="Calibri"/>
        <family val="2"/>
        <scheme val="minor"/>
      </rPr>
      <t xml:space="preserve">Pharmacie : </t>
    </r>
    <r>
      <rPr>
        <sz val="16"/>
        <rFont val="Calibri"/>
        <family val="2"/>
        <scheme val="minor"/>
      </rPr>
      <t>Disposez-vous d’un référentiel d’antibiothérapie (qu’il soit national, régional ou local) ? Quelles sont les modalités d’accès et de promotion de ce référentiel auprès des professionnels de santé (en poste ou en formation) dans votre établissement ?</t>
    </r>
    <r>
      <rPr>
        <b/>
        <sz val="16"/>
        <rFont val="Calibri"/>
        <family val="2"/>
        <scheme val="minor"/>
      </rPr>
      <t xml:space="preserve">
Service de soins : </t>
    </r>
    <r>
      <rPr>
        <sz val="16"/>
        <rFont val="Calibri"/>
        <family val="2"/>
        <scheme val="minor"/>
      </rPr>
      <t>Avez-vous un correspondant en antibiothérapie dans votre service ? Quel est son rôle ?</t>
    </r>
    <r>
      <rPr>
        <b/>
        <sz val="16"/>
        <rFont val="Calibri"/>
        <family val="2"/>
        <scheme val="minor"/>
      </rPr>
      <t xml:space="preserve">
</t>
    </r>
    <r>
      <rPr>
        <sz val="16"/>
        <rFont val="Calibri"/>
        <family val="2"/>
        <scheme val="minor"/>
      </rPr>
      <t>Savez-vous qui est le référent en antibiothérapie de l’établissement ? Avez-vous des contacts réguliers avec lui ? De quelle façon ?</t>
    </r>
    <r>
      <rPr>
        <b/>
        <sz val="16"/>
        <rFont val="Calibri"/>
        <family val="2"/>
        <scheme val="minor"/>
      </rPr>
      <t xml:space="preserve">
</t>
    </r>
    <r>
      <rPr>
        <sz val="16"/>
        <rFont val="Calibri"/>
        <family val="2"/>
        <scheme val="minor"/>
      </rPr>
      <t>Avez-vous accès à un référentiel d’antibiothérapie ? Pouvez-vous me le montrer ?</t>
    </r>
  </si>
  <si>
    <r>
      <t xml:space="preserve">La </t>
    </r>
    <r>
      <rPr>
        <b/>
        <sz val="16"/>
        <color rgb="FFC00000"/>
        <rFont val="Calibri"/>
        <family val="2"/>
        <scheme val="minor"/>
      </rPr>
      <t>pertinence des prescriptions d’antibiotiques</t>
    </r>
    <r>
      <rPr>
        <sz val="16"/>
        <color rgb="FFC00000"/>
        <rFont val="Calibri"/>
        <family val="2"/>
        <scheme val="minor"/>
      </rPr>
      <t xml:space="preserve"> est argumentée et réévaluée</t>
    </r>
  </si>
  <si>
    <r>
      <t xml:space="preserve">• pour toute </t>
    </r>
    <r>
      <rPr>
        <b/>
        <sz val="14"/>
        <color theme="1"/>
        <rFont val="Calibri"/>
        <family val="2"/>
        <scheme val="minor"/>
      </rPr>
      <t>prescription</t>
    </r>
    <r>
      <rPr>
        <sz val="14"/>
        <color theme="1"/>
        <rFont val="Calibri"/>
        <family val="2"/>
        <scheme val="minor"/>
      </rPr>
      <t xml:space="preserve"> d’un  ATB  et/ou toute </t>
    </r>
    <r>
      <rPr>
        <b/>
        <sz val="14"/>
        <color theme="1"/>
        <rFont val="Calibri"/>
        <family val="2"/>
        <scheme val="minor"/>
      </rPr>
      <t>prolongation</t>
    </r>
    <r>
      <rPr>
        <sz val="14"/>
        <color theme="1"/>
        <rFont val="Calibri"/>
        <family val="2"/>
        <scheme val="minor"/>
      </rPr>
      <t>, la</t>
    </r>
    <r>
      <rPr>
        <b/>
        <sz val="14"/>
        <color theme="1"/>
        <rFont val="Calibri"/>
        <family val="2"/>
        <scheme val="minor"/>
      </rPr>
      <t xml:space="preserve"> justification de la prescription est tracée explicitement dans le dossier patient</t>
    </r>
    <r>
      <rPr>
        <sz val="14"/>
        <color theme="1"/>
        <rFont val="Calibri"/>
        <family val="2"/>
        <scheme val="minor"/>
      </rPr>
      <t xml:space="preserve">. Des </t>
    </r>
    <r>
      <rPr>
        <b/>
        <sz val="14"/>
        <color theme="1"/>
        <rFont val="Calibri"/>
        <family val="2"/>
        <scheme val="minor"/>
      </rPr>
      <t>tests rapides d’orientation diagnostique</t>
    </r>
    <r>
      <rPr>
        <sz val="14"/>
        <color theme="1"/>
        <rFont val="Calibri"/>
        <family val="2"/>
        <scheme val="minor"/>
      </rPr>
      <t xml:space="preserve"> (notamment TROD angine) sont présents </t>
    </r>
    <r>
      <rPr>
        <b/>
        <sz val="14"/>
        <color theme="1"/>
        <rFont val="Calibri"/>
        <family val="2"/>
        <scheme val="minor"/>
      </rPr>
      <t>dans les services d’urgence</t>
    </r>
    <r>
      <rPr>
        <sz val="14"/>
        <color theme="1"/>
        <rFont val="Calibri"/>
        <family val="2"/>
        <scheme val="minor"/>
      </rPr>
      <t>;
• La justification de la prescription ATB doit être tracée explicitement dans le dossier patient :</t>
    </r>
    <r>
      <rPr>
        <b/>
        <sz val="14"/>
        <color theme="1"/>
        <rFont val="Calibri"/>
        <family val="2"/>
        <scheme val="minor"/>
      </rPr>
      <t xml:space="preserve"> justification du choix de l'ATB, de sa durée, en cas de changement. </t>
    </r>
    <r>
      <rPr>
        <sz val="14"/>
        <color theme="1"/>
        <rFont val="Calibri"/>
        <family val="2"/>
        <scheme val="minor"/>
      </rPr>
      <t xml:space="preserve">
• La réflexion du praticien sur le choix des thérapeutiques doit être retrouvée.</t>
    </r>
  </si>
  <si>
    <t>Disposez-vous d’un programme de bon usage des ATB ? Que contient-il ? Qui est nommé référent en antibiothérapie dans votre établissement ? Avec quel temps dédié à la mission de coordination et de déploiement du programme de bon usage des ATB ? Un membre de la direction de l’établissement, nommé par le directeur, est-il en appui sur les actions du référent en antibiothérapie et le programme du bon usage des ATB, au regard des objectifs définis ? De quelle façon ?
Au référent en antibiothérapie : quel temps pouvez vous dédier de manière effective à la coordination et au déploiement du programme de bon usage des ATB dans votre établissement ?</t>
  </si>
  <si>
    <r>
      <rPr>
        <b/>
        <sz val="14"/>
        <rFont val="Calibri"/>
        <family val="2"/>
        <scheme val="minor"/>
      </rPr>
      <t>Pharmacie</t>
    </r>
    <r>
      <rPr>
        <sz val="14"/>
        <rFont val="Calibri"/>
        <family val="2"/>
        <scheme val="minor"/>
      </rPr>
      <t xml:space="preserve"> : En associant le référent en antibiothérapie, disposez-vous d’un programme de bon usage des ATB ? Que contient-il ? Comment avez-vous identifié/renforcé les modalités de prescription et de suivi des ATB au sein de votre établissement ? Selon quelles modalités ?
Effectuez-vous au sein de l’établissement des audits évaluant la pertinence des antibiothérapies ? Si oui, à quelle fréquence ? Selon quels critères ? De quelle manière sont restitués les résultats ?
Connaissez-vous le pourcentage d'ATB prescrits en conformité avec votre référentiel dans votre établissement dans certaines infections bactériennes courantes ?</t>
    </r>
  </si>
  <si>
    <r>
      <t xml:space="preserve">L'EOH, les équipes, le référent en ATB, PUI et laboratoire de microbiologie, le 
cas échéant, </t>
    </r>
    <r>
      <rPr>
        <b/>
        <sz val="14"/>
        <color rgb="FFC00000"/>
        <rFont val="Calibri"/>
        <family val="2"/>
        <scheme val="minor"/>
      </rPr>
      <t>surveillent leur consommation d'ATB et les résistances aux ATB</t>
    </r>
  </si>
  <si>
    <r>
      <t xml:space="preserve">Suivi des indicateurs à réaliser : </t>
    </r>
    <r>
      <rPr>
        <b/>
        <sz val="14"/>
        <rFont val="Calibri"/>
        <family val="2"/>
        <scheme val="minor"/>
      </rPr>
      <t>surveillance de la consommation des ATB rapportée à l'activité</t>
    </r>
    <r>
      <rPr>
        <sz val="14"/>
        <rFont val="Calibri"/>
        <family val="2"/>
        <scheme val="minor"/>
      </rPr>
      <t xml:space="preserve">, surveillance des données de résistance bactérienne. Ces surveillances sont standardisées conformément à la </t>
    </r>
    <r>
      <rPr>
        <b/>
        <sz val="14"/>
        <rFont val="Calibri"/>
        <family val="2"/>
        <scheme val="minor"/>
      </rPr>
      <t>méthodologie de la mission SPARES.</t>
    </r>
    <r>
      <rPr>
        <sz val="14"/>
        <rFont val="Calibri"/>
        <family val="2"/>
        <scheme val="minor"/>
      </rPr>
      <t xml:space="preserve">
Ces </t>
    </r>
    <r>
      <rPr>
        <b/>
        <sz val="14"/>
        <rFont val="Calibri"/>
        <family val="2"/>
        <scheme val="minor"/>
      </rPr>
      <t>données de surveillance sont  restituées</t>
    </r>
    <r>
      <rPr>
        <sz val="14"/>
        <rFont val="Calibri"/>
        <family val="2"/>
        <scheme val="minor"/>
      </rPr>
      <t xml:space="preserve"> sous un format pertinent</t>
    </r>
    <r>
      <rPr>
        <b/>
        <sz val="14"/>
        <rFont val="Calibri"/>
        <family val="2"/>
        <scheme val="minor"/>
      </rPr>
      <t xml:space="preserve"> par le référent en antibiothérapie à toutes les disciplines participantes</t>
    </r>
    <r>
      <rPr>
        <sz val="14"/>
        <rFont val="Calibri"/>
        <family val="2"/>
        <scheme val="minor"/>
      </rPr>
      <t xml:space="preserve"> présentées ts les ans en </t>
    </r>
    <r>
      <rPr>
        <b/>
        <sz val="14"/>
        <rFont val="Calibri"/>
        <family val="2"/>
        <scheme val="minor"/>
      </rPr>
      <t>CME</t>
    </r>
    <r>
      <rPr>
        <sz val="14"/>
        <rFont val="Calibri"/>
        <family val="2"/>
        <scheme val="minor"/>
      </rPr>
      <t>, prises en compte pour la définition du</t>
    </r>
    <r>
      <rPr>
        <b/>
        <sz val="14"/>
        <rFont val="Calibri"/>
        <family val="2"/>
        <scheme val="minor"/>
      </rPr>
      <t xml:space="preserve"> plan d’action concerté annuel</t>
    </r>
    <r>
      <rPr>
        <sz val="14"/>
        <rFont val="Calibri"/>
        <family val="2"/>
        <scheme val="minor"/>
      </rPr>
      <t xml:space="preserve">, intégrées dans le </t>
    </r>
    <r>
      <rPr>
        <b/>
        <sz val="14"/>
        <rFont val="Calibri"/>
        <family val="2"/>
        <scheme val="minor"/>
      </rPr>
      <t>bilan d’activité annuel. </t>
    </r>
  </si>
  <si>
    <r>
      <t xml:space="preserve">Les </t>
    </r>
    <r>
      <rPr>
        <b/>
        <sz val="14"/>
        <color rgb="FFC00000"/>
        <rFont val="Calibri"/>
        <family val="2"/>
        <scheme val="minor"/>
      </rPr>
      <t>praticiens sont formés au bon usage des ATB</t>
    </r>
    <r>
      <rPr>
        <sz val="14"/>
        <color rgb="FFC00000"/>
        <rFont val="Calibri"/>
        <family val="2"/>
        <scheme val="minor"/>
      </rPr>
      <t>, notamment ceux en cours de 
cursus.</t>
    </r>
  </si>
  <si>
    <r>
      <t xml:space="preserve">• </t>
    </r>
    <r>
      <rPr>
        <b/>
        <sz val="14"/>
        <color theme="1"/>
        <rFont val="Calibri"/>
        <family val="2"/>
        <scheme val="minor"/>
      </rPr>
      <t>implication</t>
    </r>
    <r>
      <rPr>
        <sz val="14"/>
        <color theme="1"/>
        <rFont val="Calibri"/>
        <family val="2"/>
        <scheme val="minor"/>
      </rPr>
      <t xml:space="preserve"> de la </t>
    </r>
    <r>
      <rPr>
        <b/>
        <sz val="14"/>
        <color theme="1"/>
        <rFont val="Calibri"/>
        <family val="2"/>
        <scheme val="minor"/>
      </rPr>
      <t>gouvernance</t>
    </r>
    <r>
      <rPr>
        <sz val="14"/>
        <color theme="1"/>
        <rFont val="Calibri"/>
        <family val="2"/>
        <scheme val="minor"/>
      </rPr>
      <t xml:space="preserve"> pour la </t>
    </r>
    <r>
      <rPr>
        <b/>
        <sz val="14"/>
        <color theme="1"/>
        <rFont val="Calibri"/>
        <family val="2"/>
        <scheme val="minor"/>
      </rPr>
      <t>définition de la politique</t>
    </r>
    <r>
      <rPr>
        <sz val="14"/>
        <color theme="1"/>
        <rFont val="Calibri"/>
        <family val="2"/>
        <scheme val="minor"/>
      </rPr>
      <t xml:space="preserve">;
• désignation, par les représentants légaux de l’établissement d’un ou de plusieurs </t>
    </r>
    <r>
      <rPr>
        <b/>
        <sz val="14"/>
        <color theme="1"/>
        <rFont val="Calibri"/>
        <family val="2"/>
        <scheme val="minor"/>
      </rPr>
      <t>référents en antibiothérapie</t>
    </r>
    <r>
      <rPr>
        <sz val="14"/>
        <color theme="1"/>
        <rFont val="Calibri"/>
        <family val="2"/>
        <scheme val="minor"/>
      </rPr>
      <t xml:space="preserve">, en charge du programme </t>
    </r>
    <r>
      <rPr>
        <b/>
        <sz val="14"/>
        <color theme="1"/>
        <rFont val="Calibri"/>
        <family val="2"/>
        <scheme val="minor"/>
      </rPr>
      <t>avec un temps dédié</t>
    </r>
    <r>
      <rPr>
        <sz val="14"/>
        <color theme="1"/>
        <rFont val="Calibri"/>
        <family val="2"/>
        <scheme val="minor"/>
      </rPr>
      <t xml:space="preserve">;
• utilisation d’outils efficaces : </t>
    </r>
    <r>
      <rPr>
        <b/>
        <sz val="14"/>
        <color theme="1"/>
        <rFont val="Calibri"/>
        <family val="2"/>
        <scheme val="minor"/>
      </rPr>
      <t>référentiel</t>
    </r>
    <r>
      <rPr>
        <sz val="14"/>
        <color theme="1"/>
        <rFont val="Calibri"/>
        <family val="2"/>
        <scheme val="minor"/>
      </rPr>
      <t xml:space="preserve"> d’antibiothérapie </t>
    </r>
    <r>
      <rPr>
        <b/>
        <sz val="14"/>
        <color theme="1"/>
        <rFont val="Calibri"/>
        <family val="2"/>
        <scheme val="minor"/>
      </rPr>
      <t>actualisé</t>
    </r>
    <r>
      <rPr>
        <sz val="14"/>
        <color theme="1"/>
        <rFont val="Calibri"/>
        <family val="2"/>
        <scheme val="minor"/>
      </rPr>
      <t xml:space="preserve"> (qu’il soit national, régional ou local), </t>
    </r>
    <r>
      <rPr>
        <b/>
        <sz val="14"/>
        <color theme="1"/>
        <rFont val="Calibri"/>
        <family val="2"/>
        <scheme val="minor"/>
      </rPr>
      <t>protocoles</t>
    </r>
    <r>
      <rPr>
        <sz val="14"/>
        <color theme="1"/>
        <rFont val="Calibri"/>
        <family val="2"/>
        <scheme val="minor"/>
      </rPr>
      <t xml:space="preserve"> de traitements, </t>
    </r>
    <r>
      <rPr>
        <b/>
        <sz val="14"/>
        <color theme="1"/>
        <rFont val="Calibri"/>
        <family val="2"/>
        <scheme val="minor"/>
      </rPr>
      <t>système informatique d’aide à la prescription</t>
    </r>
    <r>
      <rPr>
        <sz val="14"/>
        <color theme="1"/>
        <rFont val="Calibri"/>
        <family val="2"/>
        <scheme val="minor"/>
      </rPr>
      <t xml:space="preserve">, outils d’aide pour la </t>
    </r>
    <r>
      <rPr>
        <b/>
        <sz val="14"/>
        <color theme="1"/>
        <rFont val="Calibri"/>
        <family val="2"/>
        <scheme val="minor"/>
      </rPr>
      <t>dispensation contrôlée</t>
    </r>
    <r>
      <rPr>
        <sz val="14"/>
        <color theme="1"/>
        <rFont val="Calibri"/>
        <family val="2"/>
        <scheme val="minor"/>
      </rPr>
      <t xml:space="preserve">, outils d’aide pour la </t>
    </r>
    <r>
      <rPr>
        <b/>
        <sz val="14"/>
        <color theme="1"/>
        <rFont val="Calibri"/>
        <family val="2"/>
        <scheme val="minor"/>
      </rPr>
      <t>réévaluation</t>
    </r>
    <r>
      <rPr>
        <sz val="14"/>
        <color theme="1"/>
        <rFont val="Calibri"/>
        <family val="2"/>
        <scheme val="minor"/>
      </rPr>
      <t xml:space="preserve">…;
• </t>
    </r>
    <r>
      <rPr>
        <b/>
        <sz val="14"/>
        <color theme="1"/>
        <rFont val="Calibri"/>
        <family val="2"/>
        <scheme val="minor"/>
      </rPr>
      <t xml:space="preserve">évaluation des prescriptions, surveillance des résistances bactériennes, de la consommation </t>
    </r>
    <r>
      <rPr>
        <sz val="14"/>
        <color theme="1"/>
        <rFont val="Calibri"/>
        <family val="2"/>
        <scheme val="minor"/>
      </rPr>
      <t>d'ATB rapportée à l’activité et diffusion des résultats aux instances et aux acteurs</t>
    </r>
  </si>
  <si>
    <r>
      <t xml:space="preserve">L'établissement met en place les éléments-clés d'un </t>
    </r>
    <r>
      <rPr>
        <b/>
        <sz val="14"/>
        <color rgb="FFC00000"/>
        <rFont val="Calibri"/>
        <family val="2"/>
        <scheme val="minor"/>
      </rPr>
      <t xml:space="preserve">programme de bon usage des 
ATB </t>
    </r>
    <r>
      <rPr>
        <sz val="14"/>
        <color rgb="FFC00000"/>
        <rFont val="Calibri"/>
        <family val="2"/>
        <scheme val="minor"/>
      </rPr>
      <t xml:space="preserve">(politique, plan de formation des personnes ressources, stratégie d'évaluation : 
indicateurs et programme d'évaluation). </t>
    </r>
  </si>
  <si>
    <r>
      <rPr>
        <b/>
        <sz val="16"/>
        <color rgb="FFC00000"/>
        <rFont val="Calibri"/>
        <family val="2"/>
        <scheme val="minor"/>
      </rPr>
      <t>L'anticipation</t>
    </r>
    <r>
      <rPr>
        <sz val="16"/>
        <color rgb="FFC00000"/>
        <rFont val="Calibri"/>
        <family val="2"/>
        <scheme val="minor"/>
      </rPr>
      <t xml:space="preserve"> et les mesures pour soulager la douleur, </t>
    </r>
    <r>
      <rPr>
        <b/>
        <sz val="16"/>
        <color rgb="FFC00000"/>
        <rFont val="Calibri"/>
        <family val="2"/>
        <scheme val="minor"/>
      </rPr>
      <t>évaluée à l'appui d'une échelle adaptée</t>
    </r>
    <r>
      <rPr>
        <sz val="16"/>
        <color rgb="FFC00000"/>
        <rFont val="Calibri"/>
        <family val="2"/>
        <scheme val="minor"/>
      </rPr>
      <t>, sont retrouvées dans le dossier.</t>
    </r>
  </si>
  <si>
    <r>
      <t xml:space="preserve">Les </t>
    </r>
    <r>
      <rPr>
        <b/>
        <sz val="16"/>
        <color rgb="FFC00000"/>
        <rFont val="Calibri"/>
        <family val="2"/>
        <scheme val="minor"/>
      </rPr>
      <t>réévaluations</t>
    </r>
    <r>
      <rPr>
        <sz val="16"/>
        <color rgb="FFC00000"/>
        <rFont val="Calibri"/>
        <family val="2"/>
        <scheme val="minor"/>
      </rPr>
      <t xml:space="preserve"> de la douleur sont </t>
    </r>
    <r>
      <rPr>
        <b/>
        <sz val="16"/>
        <color rgb="FFC00000"/>
        <rFont val="Calibri"/>
        <family val="2"/>
        <scheme val="minor"/>
      </rPr>
      <t>tracées</t>
    </r>
    <r>
      <rPr>
        <sz val="16"/>
        <color rgb="FFC00000"/>
        <rFont val="Calibri"/>
        <family val="2"/>
        <scheme val="minor"/>
      </rPr>
      <t xml:space="preserve"> dans le dossier permettant une adaptation de la thérapeutique si besoin.</t>
    </r>
  </si>
  <si>
    <r>
      <t xml:space="preserve">Les professionnels proposent des </t>
    </r>
    <r>
      <rPr>
        <b/>
        <sz val="16"/>
        <color rgb="FFC00000"/>
        <rFont val="Calibri"/>
        <family val="2"/>
        <scheme val="minor"/>
      </rPr>
      <t>modes de prise en charge non médicamenteuse</t>
    </r>
    <r>
      <rPr>
        <sz val="16"/>
        <color rgb="FFC00000"/>
        <rFont val="Calibri"/>
        <family val="2"/>
        <scheme val="minor"/>
      </rPr>
      <t xml:space="preserve"> de la douleur.</t>
    </r>
  </si>
  <si>
    <r>
      <rPr>
        <sz val="16"/>
        <color theme="1"/>
        <rFont val="Calibri"/>
        <family val="2"/>
      </rPr>
      <t xml:space="preserve">• Le </t>
    </r>
    <r>
      <rPr>
        <b/>
        <sz val="16"/>
        <color theme="1"/>
        <rFont val="Calibri"/>
        <family val="2"/>
      </rPr>
      <t>patient est informé de ses traitements tout au long de sa prise en charge et spécifiquement lors de la sortie</t>
    </r>
    <r>
      <rPr>
        <sz val="16"/>
        <color theme="1"/>
        <rFont val="Calibri"/>
        <family val="2"/>
      </rPr>
      <t xml:space="preserve"> (nouveau traitement prescrit, modification de prescription…).
• </t>
    </r>
    <r>
      <rPr>
        <sz val="16"/>
        <color theme="1"/>
        <rFont val="Calibri"/>
        <family val="2"/>
        <scheme val="minor"/>
      </rPr>
      <t>La</t>
    </r>
    <r>
      <rPr>
        <b/>
        <sz val="16"/>
        <color theme="1"/>
        <rFont val="Calibri"/>
        <family val="2"/>
        <scheme val="minor"/>
      </rPr>
      <t xml:space="preserve"> remise de conseils bon usage du médicament</t>
    </r>
    <r>
      <rPr>
        <sz val="16"/>
        <color theme="1"/>
        <rFont val="Calibri"/>
        <family val="2"/>
        <scheme val="minor"/>
      </rPr>
      <t>, au patient est tracée (DPI, fiche d'intervention pharmaceutique...) ex : affiches, plaquettes, flyer spécifiques …</t>
    </r>
  </si>
  <si>
    <r>
      <t xml:space="preserve">• </t>
    </r>
    <r>
      <rPr>
        <b/>
        <sz val="16"/>
        <color theme="1"/>
        <rFont val="Calibri"/>
        <family val="2"/>
        <scheme val="minor"/>
      </rPr>
      <t xml:space="preserve">Formations / sensibilisation des équipes </t>
    </r>
    <r>
      <rPr>
        <sz val="16"/>
        <color theme="1"/>
        <rFont val="Calibri"/>
        <family val="2"/>
        <scheme val="minor"/>
      </rPr>
      <t xml:space="preserve">aux enjeux de la transformation écologique appliqués à la santé - Exemple ateliers Plan Health Faire </t>
    </r>
    <r>
      <rPr>
        <b/>
        <sz val="16"/>
        <color rgb="FFFF0000"/>
        <rFont val="Calibri"/>
        <family val="2"/>
        <scheme val="minor"/>
      </rPr>
      <t xml:space="preserve"> </t>
    </r>
    <r>
      <rPr>
        <sz val="16"/>
        <color theme="1"/>
        <rFont val="Calibri"/>
        <family val="2"/>
        <scheme val="minor"/>
      </rPr>
      <t xml:space="preserve">
• </t>
    </r>
    <r>
      <rPr>
        <b/>
        <sz val="16"/>
        <color theme="1"/>
        <rFont val="Calibri"/>
        <family val="2"/>
        <scheme val="minor"/>
      </rPr>
      <t>Développement d'actions en faveur de “Soins écoresponsables”</t>
    </r>
    <r>
      <rPr>
        <sz val="16"/>
        <color theme="1"/>
        <rFont val="Calibri"/>
        <family val="2"/>
        <scheme val="minor"/>
      </rPr>
      <t xml:space="preserve"> - Exemples : réduction des déchets, amélioration des parcours de prise en charge, label Green bloc et/ou diffusion de travaux sur l'écoprescription (ex : Plaquettes Ecoprescription OMéDIT Normantibio) ...</t>
    </r>
  </si>
  <si>
    <r>
      <t xml:space="preserve">Le </t>
    </r>
    <r>
      <rPr>
        <b/>
        <sz val="16"/>
        <color theme="1"/>
        <rFont val="Calibri"/>
        <family val="2"/>
        <scheme val="minor"/>
      </rPr>
      <t>patient, en prévision de sa sortie</t>
    </r>
    <r>
      <rPr>
        <sz val="16"/>
        <color theme="1"/>
        <rFont val="Calibri"/>
        <family val="2"/>
        <scheme val="minor"/>
      </rPr>
      <t>, connaît les consignes de suivi pour sa prise en charge</t>
    </r>
  </si>
  <si>
    <r>
      <t xml:space="preserve">L’établissement s’engage dans des </t>
    </r>
    <r>
      <rPr>
        <b/>
        <sz val="16"/>
        <color theme="1"/>
        <rFont val="Calibri"/>
        <family val="2"/>
        <scheme val="minor"/>
      </rPr>
      <t>soins écoresponsables</t>
    </r>
  </si>
  <si>
    <r>
      <rPr>
        <b/>
        <sz val="14"/>
        <color theme="1"/>
        <rFont val="Calibri"/>
        <family val="2"/>
        <scheme val="minor"/>
      </rPr>
      <t xml:space="preserve">En prévision de sa sortie, le patient est informé </t>
    </r>
    <r>
      <rPr>
        <sz val="14"/>
        <color theme="1"/>
        <rFont val="Calibri"/>
        <family val="2"/>
        <scheme val="minor"/>
      </rPr>
      <t>sur les éventuels nouveaux traitements prescrits, la nécessité de signaler tout effet indésirable lié au traitement, et dispose d'un</t>
    </r>
    <r>
      <rPr>
        <b/>
        <sz val="14"/>
        <color theme="1"/>
        <rFont val="Calibri"/>
        <family val="2"/>
        <scheme val="minor"/>
      </rPr>
      <t xml:space="preserve"> comparatif expliqué entre le traitement d'entrée et de sortie</t>
    </r>
    <r>
      <rPr>
        <sz val="14"/>
        <color theme="1"/>
        <rFont val="Calibri"/>
        <family val="2"/>
        <scheme val="minor"/>
      </rPr>
      <t>.</t>
    </r>
  </si>
  <si>
    <r>
      <t xml:space="preserve">Une </t>
    </r>
    <r>
      <rPr>
        <b/>
        <sz val="14"/>
        <color theme="1"/>
        <rFont val="Calibri"/>
        <family val="2"/>
        <scheme val="minor"/>
      </rPr>
      <t>lettre de liaison est remise au patient avec les explications</t>
    </r>
    <r>
      <rPr>
        <sz val="14"/>
        <color theme="1"/>
        <rFont val="Calibri"/>
        <family val="2"/>
        <scheme val="minor"/>
      </rPr>
      <t>, par un médecin ou par un autre membre de l'équipe de soins, le jour de sa sortie ou la veille en cas de retour à domicile, et versée dans le dossier médical de Mon espace santé (DMP), sauf opposition du patient.</t>
    </r>
  </si>
  <si>
    <r>
      <t xml:space="preserve">Les </t>
    </r>
    <r>
      <rPr>
        <b/>
        <sz val="14"/>
        <color theme="1"/>
        <rFont val="Calibri"/>
        <family val="2"/>
        <scheme val="minor"/>
      </rPr>
      <t>équipes sont sensibilisées aux soins écoresponsables et à l'impact environnemental de leurs pratiques</t>
    </r>
    <r>
      <rPr>
        <sz val="14"/>
        <color theme="1"/>
        <rFont val="Calibri"/>
        <family val="2"/>
        <scheme val="minor"/>
      </rPr>
      <t xml:space="preserve"> (gestion des déchets, consommation  de ressources (matériels, produits, eau, électricité …)).</t>
    </r>
  </si>
  <si>
    <r>
      <t xml:space="preserve">La prescription est réalisée avant l'administration (en temps utile)
•Réalisée sur support informatique (élément de sécurisation) ou manuscrite (retranscription non autorisée)
•Support unique (prescription + administration)
</t>
    </r>
    <r>
      <rPr>
        <sz val="14"/>
        <color theme="1"/>
        <rFont val="Calibri"/>
        <family val="2"/>
      </rPr>
      <t>•</t>
    </r>
    <r>
      <rPr>
        <sz val="14"/>
        <color theme="1"/>
        <rFont val="Calibri"/>
        <family val="2"/>
        <scheme val="minor"/>
      </rPr>
      <t xml:space="preserve">La </t>
    </r>
    <r>
      <rPr>
        <b/>
        <sz val="14"/>
        <color theme="1"/>
        <rFont val="Calibri"/>
        <family val="2"/>
        <scheme val="minor"/>
      </rPr>
      <t xml:space="preserve">liste des prescripteurs habilités doit être tenue et régulièrement mise à jour et retrouvée à la PUI </t>
    </r>
    <r>
      <rPr>
        <sz val="14"/>
        <color theme="1"/>
        <rFont val="Calibri"/>
        <family val="2"/>
        <scheme val="minor"/>
      </rPr>
      <t>: les médecins - les prescripteurs délégués (internes sous la responsabilité du praticien sous lequel ils sont placés (Article R6153-3 du CSP)
- les sages-femmes (uniquement dans leurs domaines de compétence) - les infirmiers en pratique avancée (médicaments et dispositifs médicaux non soumis à prescription médicale obligatoire).</t>
    </r>
  </si>
  <si>
    <r>
      <rPr>
        <b/>
        <sz val="16"/>
        <rFont val="Calibri"/>
        <family val="2"/>
      </rPr>
      <t xml:space="preserve">Pharmacie :  </t>
    </r>
    <r>
      <rPr>
        <sz val="16"/>
        <rFont val="Calibri"/>
        <family val="2"/>
      </rPr>
      <t xml:space="preserve">Quelle procédure est en place pour identifier les risques liés aux ruptures de stock ? Quelle est la procédure pour informer les prescripteurs d’une rupture de stock ? Quelle est la procédure pour la gérer ?
</t>
    </r>
    <r>
      <rPr>
        <b/>
        <sz val="16"/>
        <rFont val="Calibri"/>
        <family val="2"/>
      </rPr>
      <t xml:space="preserve">Service de soins : </t>
    </r>
    <r>
      <rPr>
        <sz val="16"/>
        <rFont val="Calibri"/>
        <family val="2"/>
      </rPr>
      <t xml:space="preserve">Etes-vous informé en cas de rupture par la pharmacie et comment ? </t>
    </r>
  </si>
  <si>
    <r>
      <rPr>
        <sz val="12"/>
        <color theme="1"/>
        <rFont val="Calibri"/>
        <family val="2"/>
      </rPr>
      <t>•</t>
    </r>
    <r>
      <rPr>
        <sz val="12"/>
        <color theme="1"/>
        <rFont val="Calibri"/>
        <family val="2"/>
        <scheme val="minor"/>
      </rPr>
      <t>Les</t>
    </r>
    <r>
      <rPr>
        <b/>
        <sz val="12"/>
        <color theme="1"/>
        <rFont val="Calibri"/>
        <family val="2"/>
        <scheme val="minor"/>
      </rPr>
      <t xml:space="preserve"> dates de péremption des produits détenus en dotation dans l'unité de soins </t>
    </r>
    <r>
      <rPr>
        <sz val="12"/>
        <color theme="1"/>
        <rFont val="Calibri"/>
        <family val="2"/>
        <scheme val="minor"/>
      </rPr>
      <t>font l'objet d'une vérification régulière et cette</t>
    </r>
    <r>
      <rPr>
        <b/>
        <sz val="12"/>
        <color theme="1"/>
        <rFont val="Calibri"/>
        <family val="2"/>
        <scheme val="minor"/>
      </rPr>
      <t xml:space="preserve"> vérification est tracée</t>
    </r>
    <r>
      <rPr>
        <sz val="12"/>
        <color theme="1"/>
        <rFont val="Calibri"/>
        <family val="2"/>
        <scheme val="minor"/>
      </rPr>
      <t xml:space="preserve">
</t>
    </r>
    <r>
      <rPr>
        <sz val="12"/>
        <color theme="1"/>
        <rFont val="Calibri"/>
        <family val="2"/>
      </rPr>
      <t>•</t>
    </r>
    <r>
      <rPr>
        <sz val="12"/>
        <color theme="1"/>
        <rFont val="Calibri"/>
        <family val="2"/>
        <scheme val="minor"/>
      </rPr>
      <t>La</t>
    </r>
    <r>
      <rPr>
        <b/>
        <sz val="12"/>
        <color theme="1"/>
        <rFont val="Calibri"/>
        <family val="2"/>
        <scheme val="minor"/>
      </rPr>
      <t xml:space="preserve"> température du réfrigérateur est contrôlée quotidiennement</t>
    </r>
    <r>
      <rPr>
        <sz val="12"/>
        <color theme="1"/>
        <rFont val="Calibri"/>
        <family val="2"/>
        <scheme val="minor"/>
      </rPr>
      <t xml:space="preserve"> (au moins une fois par jour) et tracée (idéalement avec enregistrement automatique et report d'alarme)
</t>
    </r>
    <r>
      <rPr>
        <sz val="12"/>
        <color theme="1"/>
        <rFont val="Calibri"/>
        <family val="2"/>
      </rPr>
      <t>•</t>
    </r>
    <r>
      <rPr>
        <sz val="12"/>
        <color theme="1"/>
        <rFont val="Calibri"/>
        <family val="2"/>
        <scheme val="minor"/>
      </rPr>
      <t xml:space="preserve">Si la température est &lt; 2°C ou &gt; 8°C : les professionnels de l'unité fonctionnelle transfèrent les produits exposés à des températures non conformes dans un réfrigérateur fonctionnel d'un autre service (ou de secours) et les identifient comme "Produits en quarantaine", notent l'heure du transfert et appellent la pharmacie afin de connaître la conduite à tenir
</t>
    </r>
    <r>
      <rPr>
        <sz val="12"/>
        <color theme="1"/>
        <rFont val="Calibri"/>
        <family val="2"/>
      </rPr>
      <t>•</t>
    </r>
    <r>
      <rPr>
        <sz val="12"/>
        <color theme="1"/>
        <rFont val="Calibri"/>
        <family val="2"/>
        <scheme val="minor"/>
      </rPr>
      <t xml:space="preserve">Le </t>
    </r>
    <r>
      <rPr>
        <b/>
        <sz val="12"/>
        <color theme="1"/>
        <rFont val="Calibri"/>
        <family val="2"/>
        <scheme val="minor"/>
      </rPr>
      <t>réfrigérateur fait l'objet d'un entretien régulier selon les procédures d'hygiène</t>
    </r>
    <r>
      <rPr>
        <sz val="12"/>
        <color theme="1"/>
        <rFont val="Calibri"/>
        <family val="2"/>
        <scheme val="minor"/>
      </rPr>
      <t xml:space="preserve"> de l'établissement. Cet entretien est programmé et tracé
</t>
    </r>
    <r>
      <rPr>
        <sz val="12"/>
        <color theme="1"/>
        <rFont val="Calibri"/>
        <family val="2"/>
      </rPr>
      <t>•</t>
    </r>
    <r>
      <rPr>
        <b/>
        <sz val="12"/>
        <color theme="1"/>
        <rFont val="Calibri"/>
        <family val="2"/>
        <scheme val="minor"/>
      </rPr>
      <t>Audits réguliers avec communication des résultats auprès des équipes et réflexion collective autour de la mise en place de mesures correctives</t>
    </r>
    <r>
      <rPr>
        <sz val="12"/>
        <color theme="1"/>
        <rFont val="Calibri"/>
        <family val="2"/>
        <scheme val="minor"/>
      </rPr>
      <t xml:space="preserve"> le cas échéant, du stockage des produits de santé</t>
    </r>
  </si>
  <si>
    <r>
      <rPr>
        <b/>
        <sz val="16"/>
        <color theme="1"/>
        <rFont val="Calibri"/>
        <family val="2"/>
        <scheme val="minor"/>
      </rPr>
      <t xml:space="preserve">Préparation extemporanée : </t>
    </r>
    <r>
      <rPr>
        <b/>
        <sz val="16"/>
        <color theme="1"/>
        <rFont val="Calibri"/>
        <family val="2"/>
      </rPr>
      <t>par IDE dans une zone adaptée</t>
    </r>
    <r>
      <rPr>
        <sz val="16"/>
        <color theme="1"/>
        <rFont val="Calibri"/>
        <family val="2"/>
      </rPr>
      <t xml:space="preserve">, au plus proche de l’administration et pas d’interruption de tâches
•Mise à disposition d'outils d'aide à la préparation : Protocole Thérapeutique Médicamenteux Infirmier (PTMI), outils sur les compatibilités/incompatibilités physico-chimiques, outils d'aide au calcul de dose, table de conversions...
• Respect de la règle des 5B/préparation au regard de la prescription
• Respect de la règle : </t>
    </r>
    <r>
      <rPr>
        <b/>
        <sz val="16"/>
        <color theme="1"/>
        <rFont val="Calibri"/>
        <family val="2"/>
      </rPr>
      <t xml:space="preserve">IDE qui prépare = IDE qui administre
</t>
    </r>
    <r>
      <rPr>
        <sz val="16"/>
        <color theme="1"/>
        <rFont val="Calibri"/>
        <family val="2"/>
      </rPr>
      <t>• Mise en place d'outils de prévention des erreurs médicamenteuses pour les secteurs/populations à risque, médicaments/voies d'administration à risque (check-list, double vérification...)</t>
    </r>
  </si>
  <si>
    <r>
      <t>L’</t>
    </r>
    <r>
      <rPr>
        <b/>
        <sz val="16"/>
        <color theme="1"/>
        <rFont val="Calibri"/>
        <family val="2"/>
        <scheme val="minor"/>
      </rPr>
      <t>administration est réalisée au regard d’une prescription</t>
    </r>
    <r>
      <rPr>
        <sz val="16"/>
        <color theme="1"/>
        <rFont val="Calibri"/>
        <family val="2"/>
        <scheme val="minor"/>
      </rPr>
      <t xml:space="preserve"> qui est prise en compte et vérifiée - Prise en compte des prescriptions les plus récentes (</t>
    </r>
    <r>
      <rPr>
        <b/>
        <sz val="16"/>
        <color theme="1"/>
        <rFont val="Calibri"/>
        <family val="2"/>
        <scheme val="minor"/>
      </rPr>
      <t>pas de retranscription de la prescription</t>
    </r>
    <r>
      <rPr>
        <sz val="16"/>
        <color theme="1"/>
        <rFont val="Calibri"/>
        <family val="2"/>
        <scheme val="minor"/>
      </rPr>
      <t xml:space="preserve">)
• un professionnel de santé habilité administre 
• l’information du patient est réalisée - patient et/ou entourage
• la surveillance du patient et le suivi de l’adhésion du traitement sont évalués
</t>
    </r>
    <r>
      <rPr>
        <sz val="16"/>
        <color theme="1"/>
        <rFont val="Calibri"/>
        <family val="2"/>
      </rPr>
      <t>• Les interruptions de tâches sont limitées</t>
    </r>
    <r>
      <rPr>
        <sz val="16"/>
        <color theme="1"/>
        <rFont val="Calibri"/>
        <family val="2"/>
        <scheme val="minor"/>
      </rPr>
      <t xml:space="preserve">
</t>
    </r>
    <r>
      <rPr>
        <sz val="16"/>
        <color theme="1"/>
        <rFont val="Calibri"/>
        <family val="2"/>
      </rPr>
      <t>• Le broyage (écrasement des comprimés/ouverture des gélules) n'est réalisé par l'IDE, que sur prescription médicale</t>
    </r>
  </si>
  <si>
    <r>
      <t xml:space="preserve">Les </t>
    </r>
    <r>
      <rPr>
        <b/>
        <sz val="16"/>
        <color theme="1"/>
        <rFont val="Calibri"/>
        <family val="2"/>
        <scheme val="minor"/>
      </rPr>
      <t>situations à risque sont identifiées, des mesures barrières ont été mises en place</t>
    </r>
    <r>
      <rPr>
        <sz val="16"/>
        <color theme="1"/>
        <rFont val="Calibri"/>
        <family val="2"/>
        <scheme val="minor"/>
      </rPr>
      <t xml:space="preserve"> - notamment des barrières existent pour prévenir les erreurs de préparation
•</t>
    </r>
    <r>
      <rPr>
        <b/>
        <sz val="16"/>
        <color theme="1"/>
        <rFont val="Calibri"/>
        <family val="2"/>
        <scheme val="minor"/>
      </rPr>
      <t xml:space="preserve">Mise à disposition d'outils d'aide à la préparation : </t>
    </r>
    <r>
      <rPr>
        <sz val="16"/>
        <color theme="1"/>
        <rFont val="Calibri"/>
        <family val="2"/>
        <scheme val="minor"/>
      </rPr>
      <t xml:space="preserve">Protocole Thérapeutique Médicamenteux Infirmier (PTMI), outils sur les compatibilités/incompatibilités physico-chimiques, outils d'aide au calcul de dose, table de conversions…
• </t>
    </r>
    <r>
      <rPr>
        <b/>
        <sz val="16"/>
        <color theme="1"/>
        <rFont val="Calibri"/>
        <family val="2"/>
        <scheme val="minor"/>
      </rPr>
      <t>Mise en place d'outils de prévention des erreurs médicamenteuses</t>
    </r>
    <r>
      <rPr>
        <sz val="16"/>
        <color theme="1"/>
        <rFont val="Calibri"/>
        <family val="2"/>
        <scheme val="minor"/>
      </rPr>
      <t xml:space="preserve"> et de leurs conséquences pour les secteurs/populations à risque, médicaments/voies d'administration à risque, situations à risque : check-list, double vérification, connaissance des protocoles de prise en charge spécifique /intoxication - surdosage / antidotes ... </t>
    </r>
  </si>
  <si>
    <r>
      <t xml:space="preserve">• Formation continue des professionnels à la </t>
    </r>
    <r>
      <rPr>
        <b/>
        <sz val="14"/>
        <color theme="1"/>
        <rFont val="Calibri"/>
        <family val="2"/>
      </rPr>
      <t>prévention du risque médicamenteux</t>
    </r>
    <r>
      <rPr>
        <sz val="14"/>
        <color theme="1"/>
        <rFont val="Calibri"/>
        <family val="2"/>
      </rPr>
      <t xml:space="preserve"> et </t>
    </r>
    <r>
      <rPr>
        <b/>
        <sz val="14"/>
        <color theme="1"/>
        <rFont val="Calibri"/>
        <family val="2"/>
      </rPr>
      <t xml:space="preserve">plus précisément au respect des bonnes pratiques de prescription, de dispensation et d’administration </t>
    </r>
    <r>
      <rPr>
        <sz val="14"/>
        <color theme="1"/>
        <rFont val="Calibri"/>
        <family val="2"/>
      </rPr>
      <t>(programme institutionel)
• Les professionnels</t>
    </r>
    <r>
      <rPr>
        <b/>
        <sz val="14"/>
        <color theme="1"/>
        <rFont val="Calibri"/>
        <family val="2"/>
      </rPr>
      <t xml:space="preserve"> préviennent, récupèrent et limitent les conséquences</t>
    </r>
    <r>
      <rPr>
        <sz val="14"/>
        <color theme="1"/>
        <rFont val="Calibri"/>
        <family val="2"/>
      </rPr>
      <t xml:space="preserve"> des erreurs médicamenteuses </t>
    </r>
    <r>
      <rPr>
        <b/>
        <sz val="14"/>
        <color theme="1"/>
        <rFont val="Calibri"/>
        <family val="2"/>
      </rPr>
      <t>au travers de</t>
    </r>
    <r>
      <rPr>
        <sz val="14"/>
        <color theme="1"/>
        <rFont val="Calibri"/>
        <family val="2"/>
      </rPr>
      <t xml:space="preserve"> la mise en oeuvre de :
- la </t>
    </r>
    <r>
      <rPr>
        <b/>
        <sz val="14"/>
        <color theme="1"/>
        <rFont val="Calibri"/>
        <family val="2"/>
      </rPr>
      <t>conciliation</t>
    </r>
    <r>
      <rPr>
        <sz val="14"/>
        <color theme="1"/>
        <rFont val="Calibri"/>
        <family val="2"/>
      </rPr>
      <t xml:space="preserve"> médicamenteuse, 
- la</t>
    </r>
    <r>
      <rPr>
        <b/>
        <sz val="14"/>
        <color theme="1"/>
        <rFont val="Calibri"/>
        <family val="2"/>
      </rPr>
      <t xml:space="preserve"> connaissance de la liste des médicaments à risque utilisés </t>
    </r>
    <r>
      <rPr>
        <sz val="14"/>
        <color theme="1"/>
        <rFont val="Calibri"/>
        <family val="2"/>
      </rPr>
      <t xml:space="preserve">(adaptée selon les spécificités de prise en charge dans le service) et des risques liés à leur utilisation,
- et de l’information sur les </t>
    </r>
    <r>
      <rPr>
        <b/>
        <sz val="14"/>
        <color theme="1"/>
        <rFont val="Calibri"/>
        <family val="2"/>
      </rPr>
      <t>never events</t>
    </r>
  </si>
  <si>
    <r>
      <t xml:space="preserve">Une </t>
    </r>
    <r>
      <rPr>
        <b/>
        <sz val="14"/>
        <color theme="1"/>
        <rFont val="Calibri"/>
        <family val="2"/>
        <scheme val="minor"/>
      </rPr>
      <t xml:space="preserve">évaluation de la pertinence de l’activité de conciliation </t>
    </r>
    <r>
      <rPr>
        <sz val="14"/>
        <color theme="1"/>
        <rFont val="Calibri"/>
        <family val="2"/>
        <scheme val="minor"/>
      </rPr>
      <t>est réalisée (bilan de la conciliation) et les corrections apportées.</t>
    </r>
  </si>
  <si>
    <t>Les chariots ou sacs d’urgence sont aisément et rapidement accessibles par les professionnels habilités à intervenir en cas d’urgence vitale. Le lieu de stockage du matériel d’urgence vitale est défini par l’établissement au regard d’une analyse comparative des bénéfices et des risques (accessibilité, rapidité de mobilisation, patient déambulant, etc.) de telle ou telle organisation : local dédié, bureau infirmier, couloir, etc.
• la composition est définie et adaptée aux profils des patients de l’unité (enfants, patients trachéotomisés…) en concertation avec les professionnels habilités à l’utiliser. Les professionnels ont accès à la composition du chariot ;</t>
  </si>
  <si>
    <r>
      <t xml:space="preserve">• ils sont vérifiés régulièrement selon les risques du secteur (au minimum une fois par mois) ; 
• la traçabilité de la vérification précise date et nom du vérificateur, dates de péremption des dispositifs à usage 
unique et des médicaments, la vérification de l’intégrité des emballages… ;
• la maintenance préventive et curative du </t>
    </r>
    <r>
      <rPr>
        <b/>
        <sz val="14"/>
        <color theme="1"/>
        <rFont val="Calibri"/>
        <family val="2"/>
        <scheme val="minor"/>
      </rPr>
      <t xml:space="preserve">matériel d’urgence </t>
    </r>
    <r>
      <rPr>
        <sz val="14"/>
        <color theme="1"/>
        <rFont val="Calibri"/>
        <family val="2"/>
        <scheme val="minor"/>
      </rPr>
      <t>est assurée ainsi que sa traçabilité (y compris défibrillateur) ;
• après vérification, les chariots ou sacs d’urgence sont scellés.
Après chaque utilisation, le chariot et/ou le sac d’urgence sont vérifiés, complétés et scellés.
Un registre est tenu, y sont tracés • l’étiquette du patient ; • l’heure de l’appel, l’appelant et l’appelé ; • les circonstances ; • les produits/matériels utilisés.</t>
    </r>
  </si>
  <si>
    <r>
      <rPr>
        <sz val="16"/>
        <color theme="1"/>
        <rFont val="Calibri"/>
        <family val="2"/>
      </rPr>
      <t xml:space="preserve">• Etiquettage </t>
    </r>
    <r>
      <rPr>
        <b/>
        <sz val="16"/>
        <color theme="1"/>
        <rFont val="Calibri"/>
        <family val="2"/>
      </rPr>
      <t>préparation injectable</t>
    </r>
    <r>
      <rPr>
        <sz val="16"/>
        <color theme="1"/>
        <rFont val="Calibri"/>
        <family val="2"/>
      </rPr>
      <t xml:space="preserve"> : nom, prénom, nom du médicament, voie d'administration, heure de préparation, durée et débit si nécessaire, nom de l'IDE qui a préparé
• </t>
    </r>
    <r>
      <rPr>
        <b/>
        <sz val="16"/>
        <color theme="1"/>
        <rFont val="Calibri"/>
        <family val="2"/>
      </rPr>
      <t>Solution buvable</t>
    </r>
    <r>
      <rPr>
        <sz val="16"/>
        <color theme="1"/>
        <rFont val="Calibri"/>
        <family val="2"/>
      </rPr>
      <t xml:space="preserve"> : r</t>
    </r>
    <r>
      <rPr>
        <b/>
        <sz val="16"/>
        <color theme="1"/>
        <rFont val="Calibri"/>
        <family val="2"/>
      </rPr>
      <t>espect de la règle 1 dispositif d'administration = 1 médicament</t>
    </r>
    <r>
      <rPr>
        <sz val="16"/>
        <color theme="1"/>
        <rFont val="Calibri"/>
        <family val="2"/>
      </rPr>
      <t xml:space="preserve"> ; date d'ouverture ou date de péremption après ouverture sur le flacon ; identification du gobelet et du flacon avec l'étiquette patient
•</t>
    </r>
    <r>
      <rPr>
        <b/>
        <sz val="16"/>
        <color theme="1"/>
        <rFont val="Calibri"/>
        <family val="2"/>
      </rPr>
      <t>Pilulier</t>
    </r>
    <r>
      <rPr>
        <sz val="16"/>
        <color theme="1"/>
        <rFont val="Calibri"/>
        <family val="2"/>
      </rPr>
      <t xml:space="preserve"> : identification avec étiquette patient (nom, prénom, date de naissance) ; identification complète du médicament jusqu'à administration (nom, dosage, numéro de lot, date de péremption)</t>
    </r>
  </si>
  <si>
    <r>
      <t xml:space="preserve">• L'équipe </t>
    </r>
    <r>
      <rPr>
        <b/>
        <sz val="14"/>
        <color theme="1"/>
        <rFont val="Calibri"/>
        <family val="2"/>
        <scheme val="minor"/>
      </rPr>
      <t>connaît les règles de sécurisation</t>
    </r>
    <r>
      <rPr>
        <sz val="14"/>
        <color theme="1"/>
        <rFont val="Calibri"/>
        <family val="2"/>
        <scheme val="minor"/>
      </rPr>
      <t xml:space="preserve"> lors de la prescription, du stockage, la préparation et l'administration des médicaments à risque</t>
    </r>
    <r>
      <rPr>
        <i/>
        <sz val="14"/>
        <color theme="1"/>
        <rFont val="Calibri"/>
        <family val="2"/>
        <scheme val="minor"/>
      </rPr>
      <t xml:space="preserve"> (exemples : médicaments identifiés dans le livret thérapeutique informatique, double vérification des calculs de dose, double vérification de la préparation (dilutions successives en réanimation néonatale), double vérification lors des programmations de pompes, éloignement des médicaments à risque de confusion lors du stockage, pictogramme "Médicament à risque" au niveau du stockage...)</t>
    </r>
  </si>
  <si>
    <r>
      <t xml:space="preserve">Les services volontaires définissent les </t>
    </r>
    <r>
      <rPr>
        <b/>
        <sz val="14"/>
        <color theme="9" tint="-0.249977111117893"/>
        <rFont val="Calibri"/>
        <family val="2"/>
        <scheme val="minor"/>
      </rPr>
      <t>critères de déploiement du programme</t>
    </r>
    <r>
      <rPr>
        <sz val="14"/>
        <color theme="9" tint="-0.249977111117893"/>
        <rFont val="Calibri"/>
        <family val="2"/>
        <scheme val="minor"/>
      </rPr>
      <t xml:space="preserve">  PAAM en hospitalisation et les </t>
    </r>
    <r>
      <rPr>
        <b/>
        <sz val="14"/>
        <color theme="9" tint="-0.249977111117893"/>
        <rFont val="Calibri"/>
        <family val="2"/>
        <scheme val="minor"/>
      </rPr>
      <t>indicateurs d'évaluation</t>
    </r>
    <r>
      <rPr>
        <sz val="14"/>
        <color theme="9" tint="-0.249977111117893"/>
        <rFont val="Calibri"/>
        <family val="2"/>
        <scheme val="minor"/>
      </rPr>
      <t xml:space="preserve"> de la démarche.</t>
    </r>
  </si>
  <si>
    <r>
      <rPr>
        <b/>
        <sz val="14"/>
        <rFont val="Calibri"/>
        <family val="2"/>
        <scheme val="minor"/>
      </rPr>
      <t xml:space="preserve">Pharmacie : </t>
    </r>
    <r>
      <rPr>
        <sz val="14"/>
        <rFont val="Calibri"/>
        <family val="2"/>
        <scheme val="minor"/>
      </rPr>
      <t>Existe-t-il des formations régulières sur les ATB, ouvertes aux prescripteurs déjà en poste ou en formation ? Comment sont-elles réalisées ? Ces formations sont elles prévues de façon annuelle par l’établissement et approuvées par la CME ?</t>
    </r>
    <r>
      <rPr>
        <b/>
        <sz val="14"/>
        <rFont val="Calibri"/>
        <family val="2"/>
        <scheme val="minor"/>
      </rPr>
      <t xml:space="preserve">
Service de soins: </t>
    </r>
    <r>
      <rPr>
        <sz val="14"/>
        <rFont val="Calibri"/>
        <family val="2"/>
        <scheme val="minor"/>
      </rPr>
      <t xml:space="preserve">Existe-t-il une formation sur les ATB ouverte à tous les nvx prescripteurs, permanents ou temporaires dans votre établissement ? </t>
    </r>
  </si>
  <si>
    <r>
      <rPr>
        <b/>
        <sz val="16"/>
        <rFont val="Calibri"/>
        <family val="2"/>
        <scheme val="minor"/>
      </rPr>
      <t>Pharmacie</t>
    </r>
    <r>
      <rPr>
        <sz val="16"/>
        <rFont val="Calibri"/>
        <family val="2"/>
        <scheme val="minor"/>
      </rPr>
      <t xml:space="preserve"> : Lors de la prescription (initiation ou réévaluation) d’un antibiotique, l’indication est-elle justifiée dans le dossier médical ? 
</t>
    </r>
    <r>
      <rPr>
        <b/>
        <sz val="16"/>
        <rFont val="Calibri"/>
        <family val="2"/>
        <scheme val="minor"/>
      </rPr>
      <t>Service de soins</t>
    </r>
    <r>
      <rPr>
        <sz val="16"/>
        <rFont val="Calibri"/>
        <family val="2"/>
        <scheme val="minor"/>
      </rPr>
      <t xml:space="preserve"> : Lors de la prescription (initiation ou réévaluation) d’un antibiotique, l’indication est-elle justifiée dans le dossier médical ? Pouvez-vous me montrer ? </t>
    </r>
  </si>
  <si>
    <r>
      <rPr>
        <b/>
        <sz val="14"/>
        <rFont val="Calibri"/>
        <family val="2"/>
        <scheme val="minor"/>
      </rPr>
      <t xml:space="preserve">Pharmacie : </t>
    </r>
    <r>
      <rPr>
        <sz val="14"/>
        <rFont val="Calibri"/>
        <family val="2"/>
        <scheme val="minor"/>
      </rPr>
      <t>Pouvez-vous me montrer ? Comment s’organise la réévaluation de l’antibiothérapie ? Disposez-vous d’une alerte dans votre logiciel de prescription ou de dispensation ? Y a-t-il une intervention en temps réel du pharmacien ou du référent lors de la réévaluation ?</t>
    </r>
    <r>
      <rPr>
        <b/>
        <sz val="14"/>
        <rFont val="Calibri"/>
        <family val="2"/>
        <scheme val="minor"/>
      </rPr>
      <t xml:space="preserve">
Service de soins : </t>
    </r>
    <r>
      <rPr>
        <sz val="14"/>
        <rFont val="Calibri"/>
        <family val="2"/>
        <scheme val="minor"/>
      </rPr>
      <t>Comment s’organise la réévaluation de l’antibiothérapie ? Disposez-vous d’une alerte dans votre logiciel de prescription ?</t>
    </r>
  </si>
  <si>
    <t>Chapitre 1 : Le patient 
(8 éléments d'évaluation)</t>
  </si>
  <si>
    <t>Chapitre 2 : Les équipes de soin 
(42 éléments d'évaluation)</t>
  </si>
  <si>
    <t>Chapitre 3 : L'établissement de santé 
(1 élément d'évaluation)</t>
  </si>
  <si>
    <t>1.1 Le respect des droits du patient 
(4 éléments d'évaluation)</t>
  </si>
  <si>
    <t>1.2 L'information du patient 
(4 éléments d'évaluation)</t>
  </si>
  <si>
    <t>2.1 La coordination des équipes pour la prise en charge du patient 
(5 éléments d'évaluation)</t>
  </si>
  <si>
    <t>2.2 La maîtrise des risques liés aux pratiques 
(31 éléments d'évaluation)</t>
  </si>
  <si>
    <t>2.4 La culture de la pertinence et de l'évaluation 
(6 éléments d'évaluation)</t>
  </si>
  <si>
    <t>3.4 L'adaptation à des soins écoresponsables et aux innovations numériques 
(1 seul élément d'évaluation)</t>
  </si>
  <si>
    <r>
      <rPr>
        <sz val="14"/>
        <color rgb="FFC00000"/>
        <rFont val="Calibri"/>
        <family val="2"/>
        <scheme val="minor"/>
      </rPr>
      <t xml:space="preserve">La </t>
    </r>
    <r>
      <rPr>
        <b/>
        <sz val="14"/>
        <color rgb="FFC00000"/>
        <rFont val="Calibri"/>
        <family val="2"/>
        <scheme val="minor"/>
      </rPr>
      <t>prescription</t>
    </r>
    <r>
      <rPr>
        <sz val="14"/>
        <color rgb="FFC00000"/>
        <rFont val="Calibri"/>
        <family val="2"/>
        <scheme val="minor"/>
      </rPr>
      <t xml:space="preserve"> mentionne clairement l’identification et la signature du prescripteur, la date et l'heure, la dénomination des molécules en DCI, la posologie, le solvant et son volume (injectable), et la voie d’administration.</t>
    </r>
  </si>
  <si>
    <r>
      <t>L'avis du pharmacien est sollicité lors des R</t>
    </r>
    <r>
      <rPr>
        <b/>
        <sz val="14"/>
        <rFont val="Calibri"/>
        <family val="2"/>
        <scheme val="minor"/>
      </rPr>
      <t>éunions de Concertation Pluriprofessionnelle.</t>
    </r>
  </si>
  <si>
    <r>
      <t xml:space="preserve">La gouvernance met à disposition des professionnels de l'établissement un(des) </t>
    </r>
    <r>
      <rPr>
        <b/>
        <sz val="14"/>
        <color theme="1"/>
        <rFont val="Calibri"/>
        <family val="2"/>
        <scheme val="minor"/>
      </rPr>
      <t>logiciel(s) adapté(s)</t>
    </r>
    <r>
      <rPr>
        <sz val="14"/>
        <color theme="1"/>
        <rFont val="Calibri"/>
        <family val="2"/>
        <scheme val="minor"/>
      </rPr>
      <t xml:space="preserve"> pour faciliter et optimiser les analyses pharmaceutiques. </t>
    </r>
  </si>
  <si>
    <r>
      <t xml:space="preserve">La </t>
    </r>
    <r>
      <rPr>
        <b/>
        <sz val="14"/>
        <color theme="9" tint="-0.249977111117893"/>
        <rFont val="Calibri"/>
        <family val="2"/>
        <scheme val="minor"/>
      </rPr>
      <t>gouvernance soutient</t>
    </r>
    <r>
      <rPr>
        <sz val="14"/>
        <color theme="9" tint="-0.249977111117893"/>
        <rFont val="Calibri"/>
        <family val="2"/>
        <scheme val="minor"/>
      </rPr>
      <t>, au travers de sa politique globale de gestion des risques, l’engagement du patient en tant qu’acteur de sa prise en charge médicamenteuse (identification des services volontaires, formation, déploiement priorisé, équipements disponibles...).</t>
    </r>
  </si>
  <si>
    <r>
      <t xml:space="preserve">Une </t>
    </r>
    <r>
      <rPr>
        <b/>
        <sz val="14"/>
        <color theme="9" tint="-0.249977111117893"/>
        <rFont val="Calibri"/>
        <family val="2"/>
        <scheme val="minor"/>
      </rPr>
      <t>évaluation de la démarche</t>
    </r>
    <r>
      <rPr>
        <sz val="14"/>
        <color theme="9" tint="-0.249977111117893"/>
        <rFont val="Calibri"/>
        <family val="2"/>
        <scheme val="minor"/>
      </rPr>
      <t xml:space="preserve"> " PAAM en hospitalisation " est conduite collectivement et des </t>
    </r>
    <r>
      <rPr>
        <b/>
        <sz val="14"/>
        <color theme="9" tint="-0.249977111117893"/>
        <rFont val="Calibri"/>
        <family val="2"/>
        <scheme val="minor"/>
      </rPr>
      <t xml:space="preserve">actions d’amélioration </t>
    </r>
    <r>
      <rPr>
        <sz val="14"/>
        <color theme="9" tint="-0.249977111117893"/>
        <rFont val="Calibri"/>
        <family val="2"/>
        <scheme val="minor"/>
      </rPr>
      <t>sont mises en place.</t>
    </r>
  </si>
  <si>
    <r>
      <rPr>
        <b/>
        <sz val="14"/>
        <rFont val="Calibri"/>
        <family val="2"/>
        <scheme val="minor"/>
      </rPr>
      <t>L'antibiothérapie doit être prescrite avec une date de début et une date d'arrêt prévue</t>
    </r>
    <r>
      <rPr>
        <sz val="14"/>
        <rFont val="Calibri"/>
        <family val="2"/>
        <scheme val="minor"/>
      </rPr>
      <t xml:space="preserve">
La</t>
    </r>
    <r>
      <rPr>
        <b/>
        <sz val="14"/>
        <rFont val="Calibri"/>
        <family val="2"/>
        <scheme val="minor"/>
      </rPr>
      <t xml:space="preserve"> réévaluation de l'antibiothérapie entre la 24ème et la 72ème heure est justifiée et tracée dans le dossier patient</t>
    </r>
    <r>
      <rPr>
        <sz val="14"/>
        <rFont val="Calibri"/>
        <family val="2"/>
        <scheme val="minor"/>
      </rPr>
      <t xml:space="preserve"> (maintien/arrêt/désescalade thérapeutique/modification de la durée, de la voie d'administration).
Un </t>
    </r>
    <r>
      <rPr>
        <b/>
        <sz val="14"/>
        <rFont val="Calibri"/>
        <family val="2"/>
        <scheme val="minor"/>
      </rPr>
      <t xml:space="preserve">système informatique doit permettre de générer une alerte visible </t>
    </r>
    <r>
      <rPr>
        <sz val="14"/>
        <rFont val="Calibri"/>
        <family val="2"/>
        <scheme val="minor"/>
      </rPr>
      <t>dans le dossier patient pour cette réévaluation.
Exemples d'évaluations des pratiques réalisables : respect de la molécule recommandée, de la durée, de la posologie, évaluation de la réévaluation / réadaptation du traitement. Des Quick-Audits effectués sur un seul critère (ex : réévaluation, durée des prescriptions, ...) ou sur une situation clinique (ex : infections urinaires masculines...)</t>
    </r>
  </si>
  <si>
    <r>
      <t xml:space="preserve">Les praticiens doivent pouvoir se référer à un </t>
    </r>
    <r>
      <rPr>
        <b/>
        <sz val="14"/>
        <color theme="1"/>
        <rFont val="Calibri"/>
        <family val="2"/>
        <scheme val="minor"/>
      </rPr>
      <t xml:space="preserve">référentiel sur l'antibiothérapie (curative et préventive) et des protocoles de traitements anti-infectieux : de 1ère intention des situations cliniques et infections les plus courantes </t>
    </r>
    <r>
      <rPr>
        <sz val="14"/>
        <color theme="1"/>
        <rFont val="Calibri"/>
        <family val="2"/>
        <scheme val="minor"/>
      </rPr>
      <t>/ sur la base des recommandations existantes (locales et/ou des sociétés savantes - ce référentiel peut être un référentiel national). 
Ce référentiel comprend une aide à la</t>
    </r>
    <r>
      <rPr>
        <b/>
        <sz val="14"/>
        <color theme="1"/>
        <rFont val="Calibri"/>
        <family val="2"/>
        <scheme val="minor"/>
      </rPr>
      <t xml:space="preserve"> démarche diagnostique incluant les bonnes pratiques de prélèvement / interprétation des principaux examens biologiques.</t>
    </r>
    <r>
      <rPr>
        <sz val="14"/>
        <color theme="1"/>
        <rFont val="Calibri"/>
        <family val="2"/>
        <scheme val="minor"/>
      </rPr>
      <t xml:space="preserve">
Une</t>
    </r>
    <r>
      <rPr>
        <b/>
        <sz val="14"/>
        <color theme="1"/>
        <rFont val="Calibri"/>
        <family val="2"/>
        <scheme val="minor"/>
      </rPr>
      <t xml:space="preserve"> stratégie active de diffusion du référentiel auprès des professionnels de santé</t>
    </r>
    <r>
      <rPr>
        <sz val="14"/>
        <color theme="1"/>
        <rFont val="Calibri"/>
        <family val="2"/>
        <scheme val="minor"/>
      </rPr>
      <t xml:space="preserve"> (en poste ou en formation) est déployée.  
Les </t>
    </r>
    <r>
      <rPr>
        <b/>
        <sz val="14"/>
        <color theme="1"/>
        <rFont val="Calibri"/>
        <family val="2"/>
        <scheme val="minor"/>
      </rPr>
      <t>équipes disposent d'un accès direct à un ou des référents en antibiothérapie</t>
    </r>
    <r>
      <rPr>
        <sz val="14"/>
        <color theme="1"/>
        <rFont val="Calibri"/>
        <family val="2"/>
        <scheme val="minor"/>
      </rPr>
      <t xml:space="preserve"> : en fonction de l'organisation des établissements, la Commission ou la Conférence Médicale d'Etablissement (CME) peut déléguer la politique de bon usage des anti-infectieux à un référent en antibiothérapie/Equipe Multidisciplinaire en Antibiothérapie(EMA)</t>
    </r>
  </si>
  <si>
    <r>
      <t xml:space="preserve">Les professionnels doivent remettre la </t>
    </r>
    <r>
      <rPr>
        <b/>
        <sz val="14"/>
        <color theme="1"/>
        <rFont val="Calibri"/>
        <family val="2"/>
        <scheme val="minor"/>
      </rPr>
      <t>carte d’implant</t>
    </r>
    <r>
      <rPr>
        <sz val="14"/>
        <color theme="1"/>
        <rFont val="Calibri"/>
        <family val="2"/>
        <scheme val="minor"/>
      </rPr>
      <t xml:space="preserve"> contenant toutes les informations liées au DMI au patient à sa sortie.</t>
    </r>
  </si>
  <si>
    <r>
      <t xml:space="preserve">Le patient, en </t>
    </r>
    <r>
      <rPr>
        <b/>
        <sz val="14"/>
        <color theme="1"/>
        <rFont val="Calibri"/>
        <family val="2"/>
        <scheme val="minor"/>
      </rPr>
      <t>prévision de sa sortie</t>
    </r>
    <r>
      <rPr>
        <sz val="14"/>
        <color theme="1"/>
        <rFont val="Calibri"/>
        <family val="2"/>
        <scheme val="minor"/>
      </rPr>
      <t xml:space="preserve"> est informé : 
– des éventuelles</t>
    </r>
    <r>
      <rPr>
        <b/>
        <sz val="14"/>
        <color theme="1"/>
        <rFont val="Calibri"/>
        <family val="2"/>
        <scheme val="minor"/>
      </rPr>
      <t xml:space="preserve"> modifications de son traitement habituel</t>
    </r>
    <r>
      <rPr>
        <sz val="14"/>
        <color theme="1"/>
        <rFont val="Calibri"/>
        <family val="2"/>
        <scheme val="minor"/>
      </rPr>
      <t xml:space="preserve"> (arrêt, substitution, posologie, etc.)
– de l’éventuel </t>
    </r>
    <r>
      <rPr>
        <b/>
        <sz val="14"/>
        <color theme="1"/>
        <rFont val="Calibri"/>
        <family val="2"/>
        <scheme val="minor"/>
      </rPr>
      <t>nouveau traitement</t>
    </r>
    <r>
      <rPr>
        <sz val="14"/>
        <color theme="1"/>
        <rFont val="Calibri"/>
        <family val="2"/>
        <scheme val="minor"/>
      </rPr>
      <t xml:space="preserve"> prescrit
– des consignes de </t>
    </r>
    <r>
      <rPr>
        <b/>
        <sz val="14"/>
        <color theme="1"/>
        <rFont val="Calibri"/>
        <family val="2"/>
        <scheme val="minor"/>
      </rPr>
      <t>suivi</t>
    </r>
    <r>
      <rPr>
        <sz val="14"/>
        <color theme="1"/>
        <rFont val="Calibri"/>
        <family val="2"/>
        <scheme val="minor"/>
      </rPr>
      <t xml:space="preserve"> 
– de la nécessité de signaler tout </t>
    </r>
    <r>
      <rPr>
        <b/>
        <sz val="14"/>
        <color theme="1"/>
        <rFont val="Calibri"/>
        <family val="2"/>
        <scheme val="minor"/>
      </rPr>
      <t>effet indésirable</t>
    </r>
    <r>
      <rPr>
        <sz val="14"/>
        <color theme="1"/>
        <rFont val="Calibri"/>
        <family val="2"/>
        <scheme val="minor"/>
      </rPr>
      <t xml:space="preserve"> lié à son traitement médicamenteux et selon les modalités indiquées</t>
    </r>
  </si>
  <si>
    <t>Quels sont les services et proportions de prescriptions concernés par la conciliation médicamenteuse ?
Faites-vous de la conciliation des traitements médicamenteux ? Pour quels types de patients ? Comment l’organisez-vous ? Pouvez-vous me montrer le bilan
médicamenteux ?</t>
  </si>
  <si>
    <r>
      <rPr>
        <b/>
        <sz val="16"/>
        <color theme="1"/>
        <rFont val="Calibri"/>
        <family val="2"/>
        <scheme val="minor"/>
      </rPr>
      <t>PDA / Pharmacie</t>
    </r>
    <r>
      <rPr>
        <sz val="16"/>
        <color theme="1"/>
        <rFont val="Calibri"/>
        <family val="2"/>
        <scheme val="minor"/>
      </rPr>
      <t xml:space="preserve"> : En cas de </t>
    </r>
    <r>
      <rPr>
        <b/>
        <sz val="16"/>
        <color theme="1"/>
        <rFont val="Calibri"/>
        <family val="2"/>
        <scheme val="minor"/>
      </rPr>
      <t xml:space="preserve">préparation des doses à administrer (PDA), </t>
    </r>
    <r>
      <rPr>
        <sz val="16"/>
        <color theme="1"/>
        <rFont val="Calibri"/>
        <family val="2"/>
        <scheme val="minor"/>
      </rPr>
      <t xml:space="preserve">cette action est </t>
    </r>
    <r>
      <rPr>
        <b/>
        <sz val="16"/>
        <color theme="1"/>
        <rFont val="Calibri"/>
        <family val="2"/>
        <scheme val="minor"/>
      </rPr>
      <t xml:space="preserve">réalisée par un pharmacien ou un préparateur en pharmacie sous la responsabilité d’un pharmacien, </t>
    </r>
    <r>
      <rPr>
        <sz val="16"/>
        <color theme="1"/>
        <rFont val="Calibri"/>
        <family val="2"/>
        <scheme val="minor"/>
      </rPr>
      <t>potentiellement avec l’aide d’un automate. 
•Le</t>
    </r>
    <r>
      <rPr>
        <b/>
        <sz val="16"/>
        <color theme="1"/>
        <rFont val="Calibri"/>
        <family val="2"/>
        <scheme val="minor"/>
      </rPr>
      <t xml:space="preserve"> médicament doit rester parfaitement identifiable
</t>
    </r>
    <r>
      <rPr>
        <sz val="16"/>
        <color theme="1"/>
        <rFont val="Calibri"/>
        <family val="2"/>
        <scheme val="minor"/>
      </rPr>
      <t>La préparation répond à des règles précises : une zone de préparation bien identifiée, adaptée, indépendante, respectant toutes les règles d’hygiène, sans interruptions de tâche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</si>
</sst>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7" x14ac:knownFonts="1">
    <font>
      <sz val="11"/>
      <color theme="1"/>
      <name val="Calibri"/>
      <family val="2"/>
      <scheme val="minor"/>
    </font>
    <font>
      <b/>
      <sz val="11"/>
      <color theme="1"/>
      <name val="Calibri"/>
      <family val="2"/>
      <scheme val="minor"/>
    </font>
    <font>
      <sz val="10"/>
      <color theme="1"/>
      <name val="Calibri"/>
      <family val="2"/>
      <scheme val="minor"/>
    </font>
    <font>
      <b/>
      <sz val="20"/>
      <color theme="0"/>
      <name val="Arial"/>
      <family val="2"/>
    </font>
    <font>
      <b/>
      <sz val="14"/>
      <color theme="0"/>
      <name val="Arial"/>
      <family val="2"/>
    </font>
    <font>
      <sz val="14"/>
      <name val="Arial"/>
      <family val="2"/>
    </font>
    <font>
      <b/>
      <sz val="13"/>
      <color rgb="FF002060"/>
      <name val="Calibri"/>
      <family val="2"/>
      <scheme val="minor"/>
    </font>
    <font>
      <sz val="14"/>
      <name val="Calibri"/>
      <family val="2"/>
      <scheme val="minor"/>
    </font>
    <font>
      <sz val="13"/>
      <name val="Calibri"/>
      <family val="2"/>
      <scheme val="minor"/>
    </font>
    <font>
      <b/>
      <sz val="16"/>
      <color theme="1"/>
      <name val="Calibri"/>
      <family val="2"/>
      <scheme val="minor"/>
    </font>
    <font>
      <sz val="8"/>
      <color theme="1"/>
      <name val="Calibri"/>
      <family val="2"/>
      <scheme val="minor"/>
    </font>
    <font>
      <sz val="9"/>
      <color theme="1"/>
      <name val="Calibri"/>
      <family val="2"/>
      <scheme val="minor"/>
    </font>
    <font>
      <b/>
      <sz val="18"/>
      <color theme="9"/>
      <name val="Calibri"/>
      <family val="2"/>
      <scheme val="minor"/>
    </font>
    <font>
      <sz val="11"/>
      <name val="Calibri"/>
      <family val="2"/>
      <scheme val="minor"/>
    </font>
    <font>
      <sz val="10"/>
      <color rgb="FFFF0000"/>
      <name val="Calibri"/>
      <family val="2"/>
      <scheme val="minor"/>
    </font>
    <font>
      <sz val="12"/>
      <color theme="1"/>
      <name val="Calibri"/>
      <family val="2"/>
      <scheme val="minor"/>
    </font>
    <font>
      <b/>
      <sz val="11"/>
      <name val="Calibri"/>
      <family val="2"/>
      <scheme val="minor"/>
    </font>
    <font>
      <sz val="11"/>
      <color rgb="FFFF0000"/>
      <name val="Calibri"/>
      <family val="2"/>
      <scheme val="minor"/>
    </font>
    <font>
      <b/>
      <sz val="18"/>
      <color theme="7" tint="-0.249977111117893"/>
      <name val="Calibri"/>
      <family val="2"/>
      <scheme val="minor"/>
    </font>
    <font>
      <sz val="8"/>
      <name val="Calibri"/>
      <family val="2"/>
      <scheme val="minor"/>
    </font>
    <font>
      <sz val="11"/>
      <color rgb="FF31A4AD"/>
      <name val="Calibri"/>
      <family val="2"/>
      <scheme val="minor"/>
    </font>
    <font>
      <b/>
      <sz val="10"/>
      <name val="Calibri"/>
      <family val="2"/>
      <scheme val="minor"/>
    </font>
    <font>
      <sz val="11"/>
      <color theme="9" tint="-0.249977111117893"/>
      <name val="Calibri"/>
      <family val="2"/>
      <scheme val="minor"/>
    </font>
    <font>
      <sz val="10"/>
      <name val="Calibri"/>
      <family val="2"/>
      <scheme val="minor"/>
    </font>
    <font>
      <sz val="11"/>
      <color theme="1"/>
      <name val="Calibri"/>
      <family val="2"/>
      <scheme val="minor"/>
    </font>
    <font>
      <sz val="12"/>
      <color rgb="FFC00000"/>
      <name val="Calibri"/>
      <family val="2"/>
      <scheme val="minor"/>
    </font>
    <font>
      <b/>
      <sz val="12"/>
      <color rgb="FFC00000"/>
      <name val="Calibri"/>
      <family val="2"/>
      <scheme val="minor"/>
    </font>
    <font>
      <b/>
      <sz val="12"/>
      <color theme="1"/>
      <name val="Calibri"/>
      <family val="2"/>
      <scheme val="minor"/>
    </font>
    <font>
      <sz val="12"/>
      <name val="Calibri"/>
      <family val="2"/>
      <scheme val="minor"/>
    </font>
    <font>
      <sz val="12"/>
      <color theme="1"/>
      <name val="Calibri"/>
      <family val="2"/>
    </font>
    <font>
      <sz val="12"/>
      <color theme="1"/>
      <name val="Arial"/>
      <family val="2"/>
    </font>
    <font>
      <sz val="12"/>
      <color theme="5"/>
      <name val="Calibri"/>
      <family val="2"/>
      <scheme val="minor"/>
    </font>
    <font>
      <b/>
      <sz val="12"/>
      <color theme="1"/>
      <name val="Calibri"/>
      <family val="2"/>
    </font>
    <font>
      <sz val="12"/>
      <color theme="1"/>
      <name val="Courier New"/>
      <family val="3"/>
    </font>
    <font>
      <sz val="14"/>
      <color theme="1"/>
      <name val="Calibri"/>
      <family val="2"/>
      <scheme val="minor"/>
    </font>
    <font>
      <b/>
      <sz val="14"/>
      <color theme="1"/>
      <name val="Calibri"/>
      <family val="2"/>
      <scheme val="minor"/>
    </font>
    <font>
      <sz val="14"/>
      <color rgb="FFC00000"/>
      <name val="Calibri"/>
      <family val="2"/>
      <scheme val="minor"/>
    </font>
    <font>
      <b/>
      <sz val="14"/>
      <color rgb="FFC00000"/>
      <name val="Calibri"/>
      <family val="2"/>
      <scheme val="minor"/>
    </font>
    <font>
      <sz val="14"/>
      <color theme="9" tint="-0.249977111117893"/>
      <name val="Calibri"/>
      <family val="2"/>
      <scheme val="minor"/>
    </font>
    <font>
      <b/>
      <sz val="14"/>
      <color theme="9" tint="-0.249977111117893"/>
      <name val="Calibri"/>
      <family val="2"/>
      <scheme val="minor"/>
    </font>
    <font>
      <sz val="16"/>
      <name val="Calibri"/>
      <family val="2"/>
      <scheme val="minor"/>
    </font>
    <font>
      <sz val="14"/>
      <name val="Calibri"/>
      <family val="2"/>
    </font>
    <font>
      <b/>
      <sz val="14"/>
      <name val="Calibri"/>
      <family val="2"/>
    </font>
    <font>
      <sz val="14"/>
      <color theme="5"/>
      <name val="Calibri"/>
      <family val="2"/>
      <scheme val="minor"/>
    </font>
    <font>
      <b/>
      <sz val="14"/>
      <name val="Calibri"/>
      <family val="2"/>
      <scheme val="minor"/>
    </font>
    <font>
      <sz val="16"/>
      <color rgb="FFFF0000"/>
      <name val="Calibri"/>
      <family val="2"/>
      <scheme val="minor"/>
    </font>
    <font>
      <sz val="16"/>
      <color theme="1"/>
      <name val="Calibri"/>
      <family val="2"/>
      <scheme val="minor"/>
    </font>
    <font>
      <sz val="16"/>
      <color rgb="FFC00000"/>
      <name val="Calibri"/>
      <family val="2"/>
      <scheme val="minor"/>
    </font>
    <font>
      <b/>
      <sz val="16"/>
      <color rgb="FFC00000"/>
      <name val="Calibri"/>
      <family val="2"/>
      <scheme val="minor"/>
    </font>
    <font>
      <i/>
      <sz val="14"/>
      <color theme="1"/>
      <name val="Calibri"/>
      <family val="2"/>
      <scheme val="minor"/>
    </font>
    <font>
      <sz val="14"/>
      <color theme="1"/>
      <name val="Calibri"/>
      <family val="2"/>
    </font>
    <font>
      <i/>
      <sz val="16"/>
      <color theme="1"/>
      <name val="Calibri"/>
      <family val="2"/>
      <scheme val="minor"/>
    </font>
    <font>
      <sz val="16"/>
      <color theme="1"/>
      <name val="Calibri"/>
      <family val="2"/>
    </font>
    <font>
      <b/>
      <sz val="16"/>
      <name val="Calibri"/>
      <family val="2"/>
      <scheme val="minor"/>
    </font>
    <font>
      <sz val="16"/>
      <name val="Calibri"/>
      <family val="2"/>
    </font>
    <font>
      <b/>
      <sz val="16"/>
      <name val="Calibri"/>
      <family val="2"/>
    </font>
    <font>
      <i/>
      <sz val="14"/>
      <color theme="1"/>
      <name val="Calibri"/>
      <family val="2"/>
    </font>
    <font>
      <b/>
      <u/>
      <sz val="14"/>
      <color theme="1"/>
      <name val="Calibri"/>
      <family val="2"/>
      <scheme val="minor"/>
    </font>
    <font>
      <b/>
      <sz val="14"/>
      <color theme="1"/>
      <name val="Calibri"/>
      <family val="2"/>
    </font>
    <font>
      <b/>
      <sz val="16"/>
      <color theme="1"/>
      <name val="Calibri"/>
      <family val="2"/>
    </font>
    <font>
      <u/>
      <sz val="16"/>
      <name val="Calibri"/>
      <family val="2"/>
      <scheme val="minor"/>
    </font>
    <font>
      <sz val="16"/>
      <color rgb="FFC00000"/>
      <name val="Calibri"/>
      <family val="2"/>
    </font>
    <font>
      <b/>
      <sz val="16"/>
      <color rgb="FFC00000"/>
      <name val="Calibri"/>
      <family val="2"/>
    </font>
    <font>
      <sz val="16"/>
      <color theme="9" tint="-0.249977111117893"/>
      <name val="Calibri"/>
      <family val="2"/>
      <scheme val="minor"/>
    </font>
    <font>
      <b/>
      <sz val="16"/>
      <color theme="9" tint="-0.249977111117893"/>
      <name val="Calibri"/>
      <family val="2"/>
      <scheme val="minor"/>
    </font>
    <font>
      <b/>
      <sz val="16"/>
      <color rgb="FFFF0000"/>
      <name val="Calibri"/>
      <family val="2"/>
      <scheme val="minor"/>
    </font>
    <font>
      <b/>
      <sz val="11"/>
      <color rgb="FFFF000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rgb="FFDCD7E9"/>
        <bgColor indexed="64"/>
      </patternFill>
    </fill>
    <fill>
      <patternFill patternType="solid">
        <fgColor theme="6" tint="0.59999389629810485"/>
        <bgColor indexed="64"/>
      </patternFill>
    </fill>
    <fill>
      <patternFill patternType="solid">
        <fgColor rgb="FFFAC9B0"/>
        <bgColor indexed="64"/>
      </patternFill>
    </fill>
    <fill>
      <patternFill patternType="solid">
        <fgColor theme="7" tint="-0.249977111117893"/>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4"/>
        <bgColor indexed="64"/>
      </patternFill>
    </fill>
    <fill>
      <patternFill patternType="solid">
        <fgColor theme="4" tint="0.79998168889431442"/>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diagonal/>
    </border>
    <border>
      <left style="thin">
        <color theme="0"/>
      </left>
      <right style="thin">
        <color theme="0"/>
      </right>
      <top/>
      <bottom/>
      <diagonal/>
    </border>
    <border>
      <left style="thin">
        <color theme="0"/>
      </left>
      <right style="thin">
        <color theme="0"/>
      </right>
      <top style="thin">
        <color theme="0"/>
      </top>
      <bottom/>
      <diagonal/>
    </border>
    <border>
      <left style="thin">
        <color theme="1"/>
      </left>
      <right style="thin">
        <color theme="1"/>
      </right>
      <top style="thin">
        <color theme="1"/>
      </top>
      <bottom style="thin">
        <color theme="1"/>
      </bottom>
      <diagonal/>
    </border>
    <border>
      <left style="medium">
        <color theme="9"/>
      </left>
      <right/>
      <top style="medium">
        <color theme="9"/>
      </top>
      <bottom style="medium">
        <color theme="9"/>
      </bottom>
      <diagonal/>
    </border>
    <border>
      <left/>
      <right/>
      <top style="medium">
        <color theme="9"/>
      </top>
      <bottom style="medium">
        <color theme="9"/>
      </bottom>
      <diagonal/>
    </border>
    <border>
      <left/>
      <right style="medium">
        <color theme="9"/>
      </right>
      <top style="medium">
        <color theme="9"/>
      </top>
      <bottom style="medium">
        <color theme="9"/>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theme="7" tint="-0.249977111117893"/>
      </top>
      <bottom style="medium">
        <color theme="7" tint="-0.249977111117893"/>
      </bottom>
      <diagonal/>
    </border>
    <border>
      <left style="medium">
        <color theme="7" tint="-0.249977111117893"/>
      </left>
      <right/>
      <top style="medium">
        <color theme="7" tint="-0.249977111117893"/>
      </top>
      <bottom style="medium">
        <color theme="7" tint="-0.249977111117893"/>
      </bottom>
      <diagonal/>
    </border>
    <border>
      <left/>
      <right/>
      <top/>
      <bottom style="medium">
        <color theme="7" tint="-0.249977111117893"/>
      </bottom>
      <diagonal/>
    </border>
    <border>
      <left/>
      <right style="medium">
        <color theme="7" tint="-0.249977111117893"/>
      </right>
      <top style="medium">
        <color theme="7" tint="-0.249977111117893"/>
      </top>
      <bottom style="medium">
        <color theme="7" tint="-0.249977111117893"/>
      </bottom>
      <diagonal/>
    </border>
    <border>
      <left style="thin">
        <color theme="7" tint="0.79998168889431442"/>
      </left>
      <right style="thin">
        <color theme="7" tint="0.79998168889431442"/>
      </right>
      <top/>
      <bottom/>
      <diagonal/>
    </border>
    <border>
      <left style="thin">
        <color theme="7" tint="0.79998168889431442"/>
      </left>
      <right/>
      <top/>
      <bottom/>
      <diagonal/>
    </border>
    <border>
      <left style="thin">
        <color theme="7" tint="0.79998168889431442"/>
      </left>
      <right/>
      <top style="thin">
        <color theme="7" tint="0.79998168889431442"/>
      </top>
      <bottom style="thin">
        <color theme="7" tint="0.79998168889431442"/>
      </bottom>
      <diagonal/>
    </border>
    <border>
      <left style="thin">
        <color theme="7" tint="0.79998168889431442"/>
      </left>
      <right/>
      <top style="thin">
        <color theme="7" tint="0.79998168889431442"/>
      </top>
      <bottom/>
      <diagonal/>
    </border>
    <border>
      <left/>
      <right style="thin">
        <color theme="7" tint="0.79998168889431442"/>
      </right>
      <top style="thin">
        <color theme="7" tint="0.79998168889431442"/>
      </top>
      <bottom style="thin">
        <color theme="7" tint="0.79998168889431442"/>
      </bottom>
      <diagonal/>
    </border>
    <border>
      <left/>
      <right style="thin">
        <color theme="7" tint="0.79998168889431442"/>
      </right>
      <top style="thin">
        <color theme="7" tint="0.79998168889431442"/>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theme="9"/>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theme="7" tint="-0.249977111117893"/>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s>
  <cellStyleXfs count="2">
    <xf numFmtId="0" fontId="0" fillId="0" borderId="0"/>
    <xf numFmtId="9" fontId="24" fillId="0" borderId="0" applyFont="0" applyFill="0" applyBorder="0" applyAlignment="0" applyProtection="0"/>
  </cellStyleXfs>
  <cellXfs count="325">
    <xf numFmtId="0" fontId="0" fillId="0" borderId="0" xfId="0"/>
    <xf numFmtId="0" fontId="0" fillId="0" borderId="0" xfId="0" applyAlignment="1">
      <alignment wrapText="1" shrinkToFit="1"/>
    </xf>
    <xf numFmtId="0" fontId="0" fillId="0" borderId="0" xfId="0" applyAlignment="1">
      <alignment horizontal="center" vertical="center" wrapText="1" shrinkToFit="1"/>
    </xf>
    <xf numFmtId="0" fontId="0" fillId="2" borderId="0" xfId="0" applyFill="1"/>
    <xf numFmtId="0" fontId="0" fillId="2" borderId="0" xfId="0" applyFill="1" applyAlignment="1">
      <alignment horizontal="center" vertical="center"/>
    </xf>
    <xf numFmtId="0" fontId="4" fillId="2" borderId="0" xfId="0" applyFont="1" applyFill="1"/>
    <xf numFmtId="0" fontId="5" fillId="2" borderId="0" xfId="0" applyFont="1" applyFill="1" applyAlignment="1">
      <alignment horizontal="center" vertical="center"/>
    </xf>
    <xf numFmtId="0" fontId="5" fillId="2" borderId="0" xfId="0" applyFont="1" applyFill="1"/>
    <xf numFmtId="0" fontId="6" fillId="2" borderId="0" xfId="0" applyFont="1" applyFill="1"/>
    <xf numFmtId="0" fontId="7" fillId="2" borderId="1" xfId="0" applyFont="1" applyFill="1" applyBorder="1" applyAlignment="1" applyProtection="1">
      <alignment horizontal="center" vertical="center"/>
      <protection locked="0"/>
    </xf>
    <xf numFmtId="49" fontId="5" fillId="2" borderId="0" xfId="0" applyNumberFormat="1" applyFont="1" applyFill="1" applyAlignment="1" applyProtection="1">
      <alignment vertical="center"/>
      <protection locked="0"/>
    </xf>
    <xf numFmtId="0" fontId="8" fillId="2" borderId="0" xfId="0" applyFont="1" applyFill="1"/>
    <xf numFmtId="0" fontId="7" fillId="2" borderId="0" xfId="0" applyFont="1" applyFill="1" applyAlignment="1">
      <alignment horizontal="center" vertical="center"/>
    </xf>
    <xf numFmtId="0" fontId="5" fillId="2" borderId="0" xfId="0" applyFont="1" applyFill="1" applyAlignment="1">
      <alignment vertical="center"/>
    </xf>
    <xf numFmtId="14" fontId="7" fillId="2" borderId="1" xfId="0" applyNumberFormat="1" applyFont="1" applyFill="1" applyBorder="1" applyAlignment="1">
      <alignment horizontal="center" vertical="center"/>
    </xf>
    <xf numFmtId="0" fontId="5" fillId="2" borderId="0" xfId="0" applyFont="1" applyFill="1" applyAlignment="1" applyProtection="1">
      <alignment vertical="center"/>
      <protection locked="0"/>
    </xf>
    <xf numFmtId="0" fontId="0" fillId="2" borderId="0" xfId="0" applyFill="1" applyAlignment="1">
      <alignment vertical="center"/>
    </xf>
    <xf numFmtId="0" fontId="7" fillId="2" borderId="0" xfId="0" applyFont="1" applyFill="1" applyAlignment="1" applyProtection="1">
      <alignment horizontal="center" vertical="center"/>
      <protection locked="0"/>
    </xf>
    <xf numFmtId="0" fontId="0" fillId="0" borderId="0" xfId="0" applyAlignment="1">
      <alignment horizontal="left" vertical="top" wrapText="1" shrinkToFit="1"/>
    </xf>
    <xf numFmtId="0" fontId="0" fillId="0" borderId="0" xfId="0" applyAlignment="1">
      <alignment horizontal="center" vertical="center"/>
    </xf>
    <xf numFmtId="9" fontId="0" fillId="0" borderId="0" xfId="0" applyNumberFormat="1"/>
    <xf numFmtId="0" fontId="0" fillId="0" borderId="0" xfId="0" applyAlignment="1">
      <alignment horizontal="center"/>
    </xf>
    <xf numFmtId="9" fontId="0" fillId="0" borderId="0" xfId="0" applyNumberFormat="1" applyAlignment="1">
      <alignment horizontal="center"/>
    </xf>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6"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49" fontId="0" fillId="0" borderId="0" xfId="0" applyNumberFormat="1" applyAlignment="1">
      <alignment vertical="center"/>
    </xf>
    <xf numFmtId="0" fontId="9" fillId="0" borderId="0" xfId="0" applyFont="1" applyAlignment="1">
      <alignment horizontal="center" vertical="center"/>
    </xf>
    <xf numFmtId="49" fontId="0" fillId="0" borderId="17" xfId="0" applyNumberFormat="1" applyBorder="1"/>
    <xf numFmtId="0" fontId="0" fillId="0" borderId="0" xfId="0" applyAlignment="1">
      <alignment vertical="center"/>
    </xf>
    <xf numFmtId="0" fontId="0" fillId="0" borderId="0" xfId="0" applyAlignment="1">
      <alignment vertical="center" wrapText="1"/>
    </xf>
    <xf numFmtId="9" fontId="1" fillId="0" borderId="0" xfId="0" applyNumberFormat="1" applyFont="1" applyAlignment="1">
      <alignment horizontal="center" vertical="center"/>
    </xf>
    <xf numFmtId="0" fontId="15" fillId="0" borderId="0" xfId="0" applyFont="1" applyAlignment="1">
      <alignment horizontal="center" vertical="center"/>
    </xf>
    <xf numFmtId="0" fontId="2" fillId="0" borderId="0" xfId="0" applyFont="1" applyAlignment="1">
      <alignment horizontal="center" vertical="center"/>
    </xf>
    <xf numFmtId="0" fontId="2" fillId="0" borderId="15" xfId="0" applyFont="1" applyBorder="1" applyAlignment="1">
      <alignment horizontal="center" vertical="center"/>
    </xf>
    <xf numFmtId="0" fontId="11" fillId="0" borderId="14" xfId="0" applyFont="1" applyBorder="1" applyAlignment="1">
      <alignment horizontal="center" vertical="center" wrapText="1"/>
    </xf>
    <xf numFmtId="0" fontId="2" fillId="0" borderId="14" xfId="0" applyFont="1" applyBorder="1" applyAlignment="1">
      <alignment horizontal="center" vertical="center"/>
    </xf>
    <xf numFmtId="0" fontId="0" fillId="0" borderId="27" xfId="0" applyBorder="1" applyAlignment="1">
      <alignment horizontal="center" vertical="center"/>
    </xf>
    <xf numFmtId="0" fontId="0" fillId="0" borderId="27" xfId="0" applyBorder="1" applyAlignment="1">
      <alignment horizontal="center"/>
    </xf>
    <xf numFmtId="0" fontId="16" fillId="7" borderId="23" xfId="0" applyFont="1" applyFill="1" applyBorder="1" applyAlignment="1">
      <alignment horizontal="center" vertical="center"/>
    </xf>
    <xf numFmtId="0" fontId="2" fillId="12" borderId="0" xfId="0" applyFont="1" applyFill="1" applyAlignment="1">
      <alignment horizontal="center" vertical="center"/>
    </xf>
    <xf numFmtId="0" fontId="2" fillId="12" borderId="29" xfId="0" applyFont="1" applyFill="1" applyBorder="1" applyAlignment="1">
      <alignment horizontal="center" vertical="center"/>
    </xf>
    <xf numFmtId="0" fontId="11" fillId="12" borderId="30" xfId="0" applyFont="1" applyFill="1" applyBorder="1" applyAlignment="1">
      <alignment horizontal="center" vertical="center" wrapText="1"/>
    </xf>
    <xf numFmtId="0" fontId="15" fillId="12" borderId="0" xfId="0" applyFont="1" applyFill="1" applyAlignment="1">
      <alignment horizontal="center" vertical="center"/>
    </xf>
    <xf numFmtId="0" fontId="2" fillId="12" borderId="30" xfId="0" applyFont="1" applyFill="1" applyBorder="1" applyAlignment="1">
      <alignment horizontal="center" vertical="center"/>
    </xf>
    <xf numFmtId="0" fontId="11" fillId="12" borderId="0" xfId="0" applyFont="1" applyFill="1" applyAlignment="1">
      <alignment horizontal="center" vertical="center" wrapText="1"/>
    </xf>
    <xf numFmtId="9" fontId="1" fillId="6" borderId="31" xfId="0" applyNumberFormat="1" applyFont="1" applyFill="1" applyBorder="1" applyAlignment="1">
      <alignment horizontal="center" vertical="center"/>
    </xf>
    <xf numFmtId="9" fontId="1" fillId="2" borderId="31" xfId="0" applyNumberFormat="1" applyFont="1" applyFill="1" applyBorder="1" applyAlignment="1">
      <alignment horizontal="center" vertical="center"/>
    </xf>
    <xf numFmtId="9" fontId="1" fillId="6" borderId="32" xfId="0" applyNumberFormat="1" applyFont="1" applyFill="1" applyBorder="1" applyAlignment="1">
      <alignment horizontal="center" vertical="center"/>
    </xf>
    <xf numFmtId="0" fontId="2" fillId="6" borderId="33" xfId="0" applyFont="1" applyFill="1" applyBorder="1" applyAlignment="1">
      <alignment vertical="center" wrapText="1" shrinkToFit="1"/>
    </xf>
    <xf numFmtId="0" fontId="2" fillId="2" borderId="33" xfId="0" applyFont="1" applyFill="1" applyBorder="1" applyAlignment="1">
      <alignment vertical="center" wrapText="1" shrinkToFit="1"/>
    </xf>
    <xf numFmtId="0" fontId="0" fillId="2" borderId="33" xfId="0" applyFill="1" applyBorder="1" applyAlignment="1">
      <alignment vertical="center" wrapText="1"/>
    </xf>
    <xf numFmtId="0" fontId="21" fillId="8" borderId="23" xfId="0" applyFont="1" applyFill="1" applyBorder="1" applyAlignment="1">
      <alignment horizontal="center" vertical="center"/>
    </xf>
    <xf numFmtId="0" fontId="23" fillId="0" borderId="0" xfId="0" applyFont="1" applyAlignment="1">
      <alignment vertical="center" wrapText="1" shrinkToFit="1"/>
    </xf>
    <xf numFmtId="0" fontId="14" fillId="0" borderId="0" xfId="0" applyFont="1" applyAlignment="1">
      <alignment wrapText="1" shrinkToFit="1"/>
    </xf>
    <xf numFmtId="9" fontId="0" fillId="0" borderId="38" xfId="0" applyNumberFormat="1" applyBorder="1" applyAlignment="1">
      <alignment horizontal="center" vertical="center"/>
    </xf>
    <xf numFmtId="0" fontId="0" fillId="0" borderId="0" xfId="0" applyAlignment="1">
      <alignment horizontal="center" vertical="center" wrapText="1"/>
    </xf>
    <xf numFmtId="9" fontId="0" fillId="0" borderId="38" xfId="1" applyFont="1" applyBorder="1" applyAlignment="1">
      <alignment horizontal="center" vertical="center"/>
    </xf>
    <xf numFmtId="0" fontId="13" fillId="0" borderId="0" xfId="0" applyFont="1" applyAlignment="1">
      <alignment horizontal="center" vertical="center"/>
    </xf>
    <xf numFmtId="0" fontId="20"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20"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0" fillId="16" borderId="1" xfId="0" applyFill="1" applyBorder="1" applyAlignment="1">
      <alignment horizontal="center" vertical="center"/>
    </xf>
    <xf numFmtId="0" fontId="13" fillId="16" borderId="1" xfId="0" applyFont="1" applyFill="1" applyBorder="1" applyAlignment="1">
      <alignment horizontal="center" vertical="center" wrapText="1"/>
    </xf>
    <xf numFmtId="0" fontId="13" fillId="16" borderId="1" xfId="0" applyFont="1" applyFill="1" applyBorder="1" applyAlignment="1">
      <alignment horizontal="center" vertical="center"/>
    </xf>
    <xf numFmtId="0" fontId="0" fillId="16" borderId="1" xfId="0" applyFill="1" applyBorder="1" applyAlignment="1">
      <alignment horizontal="center" vertical="center" wrapText="1"/>
    </xf>
    <xf numFmtId="0" fontId="0" fillId="0" borderId="44" xfId="0" applyBorder="1" applyAlignment="1">
      <alignment horizontal="center" vertical="center"/>
    </xf>
    <xf numFmtId="0" fontId="0" fillId="0" borderId="45" xfId="0" applyBorder="1" applyAlignment="1">
      <alignment horizontal="center" vertical="center" wrapText="1"/>
    </xf>
    <xf numFmtId="0" fontId="20" fillId="0" borderId="44" xfId="0" applyFont="1" applyBorder="1" applyAlignment="1">
      <alignment horizontal="center" vertical="center"/>
    </xf>
    <xf numFmtId="0" fontId="13" fillId="0" borderId="45" xfId="0" applyFont="1" applyBorder="1" applyAlignment="1">
      <alignment horizontal="center" vertical="center"/>
    </xf>
    <xf numFmtId="2" fontId="13" fillId="15" borderId="45" xfId="0" applyNumberFormat="1" applyFont="1" applyFill="1" applyBorder="1" applyAlignment="1">
      <alignment horizontal="center" vertical="center"/>
    </xf>
    <xf numFmtId="0" fontId="13" fillId="0" borderId="44" xfId="0" applyFont="1" applyBorder="1" applyAlignment="1">
      <alignment horizontal="center" vertical="center"/>
    </xf>
    <xf numFmtId="0" fontId="13" fillId="15" borderId="45" xfId="0" applyFont="1" applyFill="1"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7" xfId="0" applyBorder="1" applyAlignment="1">
      <alignment horizontal="center" vertical="center"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17" fillId="15" borderId="45" xfId="0" applyFont="1" applyFill="1" applyBorder="1" applyAlignment="1">
      <alignment horizontal="center" vertical="center"/>
    </xf>
    <xf numFmtId="0" fontId="0" fillId="0" borderId="49" xfId="0" applyBorder="1" applyAlignment="1">
      <alignment horizontal="center" vertical="center"/>
    </xf>
    <xf numFmtId="0" fontId="20" fillId="0" borderId="2" xfId="0" applyFont="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50" xfId="0" applyBorder="1" applyAlignment="1">
      <alignment horizontal="center" vertical="center"/>
    </xf>
    <xf numFmtId="0" fontId="20" fillId="0" borderId="0" xfId="0" applyFont="1" applyAlignment="1">
      <alignment horizontal="center" vertical="center" wrapText="1"/>
    </xf>
    <xf numFmtId="0" fontId="10" fillId="0" borderId="0" xfId="0" applyFont="1" applyAlignment="1">
      <alignment horizontal="center" vertical="center" wrapText="1" shrinkToFit="1"/>
    </xf>
    <xf numFmtId="0" fontId="15" fillId="3" borderId="21" xfId="0" applyFont="1" applyFill="1" applyBorder="1" applyAlignment="1">
      <alignment horizontal="center" vertical="center" wrapText="1" shrinkToFit="1"/>
    </xf>
    <xf numFmtId="0" fontId="15" fillId="3" borderId="21" xfId="0" applyFont="1" applyFill="1" applyBorder="1" applyAlignment="1">
      <alignment horizontal="left" vertical="center" wrapText="1" shrinkToFit="1"/>
    </xf>
    <xf numFmtId="0" fontId="15" fillId="5" borderId="21" xfId="0" applyFont="1" applyFill="1" applyBorder="1" applyAlignment="1">
      <alignment horizontal="center" vertical="center" wrapText="1" shrinkToFit="1"/>
    </xf>
    <xf numFmtId="0" fontId="15" fillId="5" borderId="22" xfId="0" applyFont="1" applyFill="1" applyBorder="1" applyAlignment="1">
      <alignment horizontal="center" vertical="center" wrapText="1" shrinkToFit="1"/>
    </xf>
    <xf numFmtId="0" fontId="15" fillId="0" borderId="0" xfId="0" applyFont="1" applyAlignment="1">
      <alignment horizontal="center" vertical="center" wrapText="1" shrinkToFit="1"/>
    </xf>
    <xf numFmtId="0" fontId="15" fillId="9" borderId="1" xfId="0" applyFont="1" applyFill="1" applyBorder="1" applyAlignment="1">
      <alignment horizontal="center" vertical="center" wrapText="1" shrinkToFit="1"/>
    </xf>
    <xf numFmtId="0" fontId="15" fillId="0" borderId="1" xfId="0" applyFont="1" applyBorder="1" applyAlignment="1">
      <alignment horizontal="left" vertical="center" wrapText="1" shrinkToFit="1"/>
    </xf>
    <xf numFmtId="0" fontId="30" fillId="0" borderId="1" xfId="0" applyFont="1" applyBorder="1" applyAlignment="1">
      <alignment horizontal="center" vertical="center" wrapText="1" shrinkToFit="1"/>
    </xf>
    <xf numFmtId="0" fontId="15" fillId="2" borderId="1" xfId="0" applyFont="1" applyFill="1" applyBorder="1" applyAlignment="1">
      <alignment horizontal="center" vertical="center" wrapText="1"/>
    </xf>
    <xf numFmtId="0" fontId="31" fillId="0" borderId="1" xfId="0" applyFont="1" applyBorder="1" applyAlignment="1">
      <alignment horizontal="left" vertical="center" wrapText="1" shrinkToFit="1"/>
    </xf>
    <xf numFmtId="0" fontId="29" fillId="0" borderId="1" xfId="0" applyFont="1" applyBorder="1" applyAlignment="1">
      <alignment horizontal="center" vertical="center" wrapText="1" shrinkToFit="1"/>
    </xf>
    <xf numFmtId="0" fontId="33" fillId="0" borderId="1" xfId="0" applyFont="1" applyBorder="1" applyAlignment="1">
      <alignment horizontal="center" vertical="center" wrapText="1" shrinkToFit="1"/>
    </xf>
    <xf numFmtId="0" fontId="15" fillId="17" borderId="1" xfId="0" applyFont="1" applyFill="1" applyBorder="1" applyAlignment="1">
      <alignment horizontal="center" vertical="center" wrapText="1" shrinkToFit="1"/>
    </xf>
    <xf numFmtId="0" fontId="29" fillId="0" borderId="1" xfId="0" applyFont="1" applyBorder="1" applyAlignment="1">
      <alignment horizontal="left" vertical="center" wrapText="1" shrinkToFit="1"/>
    </xf>
    <xf numFmtId="0" fontId="15" fillId="6" borderId="1" xfId="0" applyFont="1" applyFill="1" applyBorder="1" applyAlignment="1">
      <alignment horizontal="center" vertical="center" wrapText="1" shrinkToFit="1"/>
    </xf>
    <xf numFmtId="0" fontId="15" fillId="8" borderId="1" xfId="0" applyFont="1" applyFill="1" applyBorder="1" applyAlignment="1">
      <alignment horizontal="center" vertical="center" wrapText="1" shrinkToFit="1"/>
    </xf>
    <xf numFmtId="0" fontId="15" fillId="0" borderId="0" xfId="0" applyFont="1" applyAlignment="1">
      <alignment horizontal="left" vertical="center" wrapText="1" shrinkToFit="1"/>
    </xf>
    <xf numFmtId="0" fontId="7" fillId="0" borderId="1" xfId="0" applyFont="1" applyBorder="1" applyAlignment="1">
      <alignment horizontal="left" vertical="center" wrapText="1" shrinkToFit="1"/>
    </xf>
    <xf numFmtId="0" fontId="34" fillId="0" borderId="1" xfId="0" applyFont="1" applyBorder="1" applyAlignment="1">
      <alignment horizontal="left" vertical="center" wrapText="1" shrinkToFit="1"/>
    </xf>
    <xf numFmtId="0" fontId="40" fillId="0" borderId="1" xfId="0" applyFont="1" applyBorder="1" applyAlignment="1">
      <alignment horizontal="left" vertical="center" wrapText="1" shrinkToFit="1"/>
    </xf>
    <xf numFmtId="0" fontId="43" fillId="0" borderId="1" xfId="0" applyFont="1" applyBorder="1" applyAlignment="1">
      <alignment horizontal="left" vertical="center" wrapText="1" shrinkToFit="1"/>
    </xf>
    <xf numFmtId="0" fontId="41" fillId="0" borderId="1" xfId="0" applyFont="1" applyBorder="1" applyAlignment="1">
      <alignment horizontal="left" vertical="center" wrapText="1" shrinkToFit="1"/>
    </xf>
    <xf numFmtId="0" fontId="7" fillId="0" borderId="1" xfId="0" applyFont="1" applyBorder="1" applyAlignment="1">
      <alignment horizontal="center" vertical="center" wrapText="1" shrinkToFit="1"/>
    </xf>
    <xf numFmtId="0" fontId="41" fillId="0" borderId="1" xfId="0" applyFont="1" applyBorder="1" applyAlignment="1">
      <alignment horizontal="center" vertical="center" wrapText="1" shrinkToFit="1"/>
    </xf>
    <xf numFmtId="0" fontId="34" fillId="2" borderId="1" xfId="0" applyFont="1" applyFill="1" applyBorder="1" applyAlignment="1">
      <alignment horizontal="center" vertical="center" wrapText="1"/>
    </xf>
    <xf numFmtId="0" fontId="7" fillId="0" borderId="0" xfId="0" applyFont="1" applyAlignment="1">
      <alignment horizontal="center" vertical="center" wrapText="1"/>
    </xf>
    <xf numFmtId="0" fontId="36" fillId="2" borderId="1" xfId="0" applyFont="1" applyFill="1" applyBorder="1" applyAlignment="1">
      <alignment horizontal="center" vertical="center" wrapText="1" shrinkToFit="1"/>
    </xf>
    <xf numFmtId="0" fontId="47" fillId="2" borderId="1" xfId="0" applyFont="1" applyFill="1" applyBorder="1" applyAlignment="1">
      <alignment horizontal="center" vertical="center" wrapText="1" shrinkToFit="1"/>
    </xf>
    <xf numFmtId="0" fontId="46" fillId="2" borderId="1" xfId="0" applyFont="1" applyFill="1" applyBorder="1" applyAlignment="1">
      <alignment horizontal="center" vertical="center" wrapText="1"/>
    </xf>
    <xf numFmtId="0" fontId="47" fillId="0" borderId="1" xfId="0" applyFont="1" applyBorder="1" applyAlignment="1">
      <alignment horizontal="center" vertical="center" wrapText="1"/>
    </xf>
    <xf numFmtId="0" fontId="36" fillId="0" borderId="0" xfId="0" applyFont="1" applyAlignment="1">
      <alignment horizontal="center" vertical="center" wrapText="1"/>
    </xf>
    <xf numFmtId="0" fontId="40" fillId="0" borderId="1" xfId="0" applyFont="1" applyBorder="1" applyAlignment="1">
      <alignment horizontal="center" vertical="center" wrapText="1"/>
    </xf>
    <xf numFmtId="0" fontId="40" fillId="0" borderId="1" xfId="0" applyFont="1" applyBorder="1" applyAlignment="1">
      <alignment horizontal="center" vertical="center" wrapText="1" shrinkToFit="1"/>
    </xf>
    <xf numFmtId="0" fontId="54" fillId="2" borderId="1" xfId="0" applyFont="1" applyFill="1" applyBorder="1" applyAlignment="1">
      <alignment horizontal="left" vertical="center" wrapText="1" shrinkToFit="1"/>
    </xf>
    <xf numFmtId="0" fontId="54" fillId="0" borderId="1" xfId="0" applyFont="1" applyBorder="1" applyAlignment="1">
      <alignment horizontal="left" vertical="center" wrapText="1" shrinkToFit="1"/>
    </xf>
    <xf numFmtId="0" fontId="54" fillId="0" borderId="1" xfId="0" applyFont="1" applyBorder="1" applyAlignment="1">
      <alignment horizontal="center" vertical="center" wrapText="1" shrinkToFit="1"/>
    </xf>
    <xf numFmtId="0" fontId="7" fillId="2" borderId="1" xfId="0" applyFont="1" applyFill="1" applyBorder="1" applyAlignment="1">
      <alignment horizontal="center" vertical="center" wrapText="1"/>
    </xf>
    <xf numFmtId="0" fontId="50" fillId="0" borderId="1" xfId="0" applyFont="1" applyBorder="1" applyAlignment="1">
      <alignment horizontal="center" vertical="center" wrapText="1" shrinkToFit="1"/>
    </xf>
    <xf numFmtId="0" fontId="47" fillId="2" borderId="1" xfId="0" applyFont="1" applyFill="1" applyBorder="1" applyAlignment="1">
      <alignment horizontal="center" vertical="center" wrapText="1"/>
    </xf>
    <xf numFmtId="0" fontId="61" fillId="0" borderId="1" xfId="0" applyFont="1" applyBorder="1" applyAlignment="1">
      <alignment horizontal="center" vertical="center" wrapText="1"/>
    </xf>
    <xf numFmtId="0" fontId="46" fillId="0" borderId="1" xfId="0" applyFont="1" applyBorder="1" applyAlignment="1">
      <alignment horizontal="left" vertical="center" wrapText="1" shrinkToFit="1"/>
    </xf>
    <xf numFmtId="0" fontId="52" fillId="0" borderId="1" xfId="0" applyFont="1" applyBorder="1" applyAlignment="1">
      <alignment horizontal="center" vertical="center" wrapText="1" shrinkToFit="1"/>
    </xf>
    <xf numFmtId="0" fontId="38"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36" fillId="2" borderId="0" xfId="0" applyFont="1" applyFill="1" applyAlignment="1">
      <alignment horizontal="center" vertical="center" wrapText="1"/>
    </xf>
    <xf numFmtId="0" fontId="7" fillId="2" borderId="1" xfId="0" applyFont="1" applyFill="1" applyBorder="1" applyAlignment="1">
      <alignment horizontal="center" vertical="center" wrapText="1" shrinkToFit="1"/>
    </xf>
    <xf numFmtId="0" fontId="34" fillId="0" borderId="1" xfId="0" applyFont="1" applyBorder="1" applyAlignment="1">
      <alignment horizontal="center" vertical="center" wrapText="1"/>
    </xf>
    <xf numFmtId="0" fontId="13" fillId="15" borderId="1" xfId="0" applyFont="1" applyFill="1" applyBorder="1" applyAlignment="1">
      <alignment horizontal="center" vertical="center"/>
    </xf>
    <xf numFmtId="0" fontId="0" fillId="15" borderId="1" xfId="0" applyFill="1" applyBorder="1" applyAlignment="1">
      <alignment horizontal="center" vertical="center" wrapText="1"/>
    </xf>
    <xf numFmtId="0" fontId="0" fillId="15" borderId="1" xfId="0" applyFill="1" applyBorder="1" applyAlignment="1">
      <alignment horizontal="center" vertical="center"/>
    </xf>
    <xf numFmtId="0" fontId="47" fillId="0" borderId="1" xfId="0" applyFont="1" applyBorder="1" applyAlignment="1">
      <alignment horizontal="center" vertical="center" wrapText="1" shrinkToFit="1"/>
    </xf>
    <xf numFmtId="0" fontId="15" fillId="9" borderId="23" xfId="0" applyFont="1" applyFill="1" applyBorder="1" applyAlignment="1">
      <alignment horizontal="center" vertical="center" wrapText="1" shrinkToFit="1"/>
    </xf>
    <xf numFmtId="0" fontId="15" fillId="0" borderId="1" xfId="0" applyFont="1" applyBorder="1" applyAlignment="1">
      <alignment horizontal="center" vertical="center" wrapText="1" shrinkToFit="1"/>
    </xf>
    <xf numFmtId="0" fontId="46" fillId="0" borderId="1" xfId="0" applyFont="1" applyBorder="1" applyAlignment="1">
      <alignment horizontal="center" vertical="center" wrapText="1" shrinkToFit="1"/>
    </xf>
    <xf numFmtId="0" fontId="34" fillId="0" borderId="1" xfId="0" applyFont="1" applyBorder="1" applyAlignment="1">
      <alignment horizontal="center" vertical="center" wrapText="1" shrinkToFit="1"/>
    </xf>
    <xf numFmtId="0" fontId="28" fillId="0" borderId="1" xfId="0" applyFont="1" applyBorder="1" applyAlignment="1">
      <alignment horizontal="center" vertical="center" wrapText="1" shrinkToFit="1"/>
    </xf>
    <xf numFmtId="0" fontId="34" fillId="2" borderId="1" xfId="0" applyFont="1" applyFill="1" applyBorder="1" applyAlignment="1">
      <alignment horizontal="center" vertical="center" wrapText="1" shrinkToFit="1"/>
    </xf>
    <xf numFmtId="0" fontId="15" fillId="3" borderId="1" xfId="0" applyFont="1" applyFill="1" applyBorder="1" applyAlignment="1">
      <alignment horizontal="center" vertical="center" wrapText="1" shrinkToFit="1"/>
    </xf>
    <xf numFmtId="0" fontId="46" fillId="2" borderId="1" xfId="0" applyFont="1" applyFill="1" applyBorder="1" applyAlignment="1">
      <alignment horizontal="center" vertical="center" wrapText="1" shrinkToFit="1"/>
    </xf>
    <xf numFmtId="0" fontId="13"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9" fontId="13" fillId="0" borderId="38" xfId="0" applyNumberFormat="1" applyFont="1" applyBorder="1" applyAlignment="1">
      <alignment horizontal="center" vertical="center"/>
    </xf>
    <xf numFmtId="0" fontId="23" fillId="0" borderId="0" xfId="0" applyFont="1" applyAlignment="1">
      <alignment wrapText="1" shrinkToFit="1"/>
    </xf>
    <xf numFmtId="0" fontId="13" fillId="0" borderId="0" xfId="0" applyFont="1" applyAlignment="1">
      <alignment vertical="center" wrapText="1"/>
    </xf>
    <xf numFmtId="0" fontId="0" fillId="6" borderId="33" xfId="0" applyFill="1" applyBorder="1" applyAlignment="1">
      <alignment vertical="center" wrapText="1"/>
    </xf>
    <xf numFmtId="0" fontId="0" fillId="6" borderId="34" xfId="0" applyFill="1" applyBorder="1" applyAlignment="1">
      <alignment vertical="center" wrapText="1"/>
    </xf>
    <xf numFmtId="0" fontId="34" fillId="2" borderId="1" xfId="0" applyFont="1" applyFill="1" applyBorder="1" applyAlignment="1">
      <alignment horizontal="center" vertical="center" wrapText="1" shrinkToFit="1"/>
    </xf>
    <xf numFmtId="0" fontId="15" fillId="3" borderId="1" xfId="0" applyFont="1" applyFill="1" applyBorder="1" applyAlignment="1">
      <alignment horizontal="center" vertical="center" wrapText="1" shrinkToFit="1"/>
    </xf>
    <xf numFmtId="0" fontId="34" fillId="0" borderId="1" xfId="0" applyFont="1" applyBorder="1" applyAlignment="1">
      <alignment horizontal="center" vertical="center" wrapText="1" shrinkToFit="1"/>
    </xf>
    <xf numFmtId="9" fontId="66" fillId="0" borderId="38" xfId="0" applyNumberFormat="1" applyFont="1" applyBorder="1" applyAlignment="1">
      <alignment horizontal="center" vertical="center"/>
    </xf>
    <xf numFmtId="9" fontId="66" fillId="2" borderId="38" xfId="0" applyNumberFormat="1" applyFont="1" applyFill="1" applyBorder="1" applyAlignment="1">
      <alignment horizontal="center" vertical="center"/>
    </xf>
    <xf numFmtId="0" fontId="0" fillId="2" borderId="27" xfId="0" applyFill="1" applyBorder="1" applyAlignment="1">
      <alignment horizontal="center" vertical="center"/>
    </xf>
    <xf numFmtId="0" fontId="0" fillId="2" borderId="27" xfId="0" applyFill="1" applyBorder="1" applyAlignment="1">
      <alignment horizontal="center"/>
    </xf>
    <xf numFmtId="0" fontId="14" fillId="2" borderId="0" xfId="0" applyFont="1" applyFill="1" applyAlignment="1">
      <alignment wrapText="1" shrinkToFit="1"/>
    </xf>
    <xf numFmtId="9" fontId="1" fillId="2" borderId="0" xfId="0" applyNumberFormat="1" applyFont="1" applyFill="1" applyAlignment="1">
      <alignment horizontal="center" vertical="center"/>
    </xf>
    <xf numFmtId="0" fontId="47" fillId="0" borderId="1" xfId="0" applyFont="1" applyBorder="1" applyAlignment="1">
      <alignment horizontal="center" vertical="center" wrapText="1" shrinkToFit="1"/>
    </xf>
    <xf numFmtId="0" fontId="15" fillId="9" borderId="23" xfId="0" applyFont="1" applyFill="1" applyBorder="1" applyAlignment="1">
      <alignment horizontal="center" vertical="center" wrapText="1" shrinkToFit="1"/>
    </xf>
    <xf numFmtId="0" fontId="15" fillId="0" borderId="1" xfId="0" applyFont="1" applyBorder="1" applyAlignment="1">
      <alignment horizontal="center" vertical="center" wrapText="1" shrinkToFit="1"/>
    </xf>
    <xf numFmtId="0" fontId="46" fillId="0" borderId="1" xfId="0" applyFont="1" applyBorder="1" applyAlignment="1">
      <alignment horizontal="center" vertical="center" wrapText="1" shrinkToFit="1"/>
    </xf>
    <xf numFmtId="0" fontId="34" fillId="0" borderId="1" xfId="0" applyFont="1" applyBorder="1" applyAlignment="1">
      <alignment horizontal="center" vertical="center" wrapText="1" shrinkToFit="1"/>
    </xf>
    <xf numFmtId="0" fontId="28" fillId="0" borderId="1" xfId="0" applyFont="1" applyBorder="1" applyAlignment="1">
      <alignment horizontal="center" vertical="center" wrapText="1" shrinkToFit="1"/>
    </xf>
    <xf numFmtId="0" fontId="34" fillId="2" borderId="1" xfId="0" applyFont="1" applyFill="1" applyBorder="1" applyAlignment="1">
      <alignment horizontal="center" vertical="center" wrapText="1" shrinkToFit="1"/>
    </xf>
    <xf numFmtId="0" fontId="15" fillId="3" borderId="1" xfId="0" applyFont="1" applyFill="1" applyBorder="1" applyAlignment="1">
      <alignment horizontal="center" vertical="center" wrapText="1" shrinkToFit="1"/>
    </xf>
    <xf numFmtId="0" fontId="36" fillId="0" borderId="1" xfId="0" applyFont="1" applyBorder="1" applyAlignment="1">
      <alignment horizontal="center" vertical="center" wrapText="1"/>
    </xf>
    <xf numFmtId="0" fontId="34" fillId="14" borderId="1" xfId="0" applyFont="1" applyFill="1" applyBorder="1" applyAlignment="1">
      <alignment horizontal="center" vertical="center" wrapText="1" shrinkToFit="1"/>
    </xf>
    <xf numFmtId="0" fontId="7" fillId="14" borderId="1" xfId="0" applyFont="1" applyFill="1" applyBorder="1" applyAlignment="1">
      <alignment horizontal="center" vertical="center" wrapText="1" shrinkToFit="1"/>
    </xf>
    <xf numFmtId="0" fontId="34" fillId="2" borderId="23" xfId="0" applyFont="1" applyFill="1" applyBorder="1" applyAlignment="1">
      <alignment horizontal="center" vertical="center" wrapText="1" shrinkToFit="1"/>
    </xf>
    <xf numFmtId="0" fontId="7" fillId="2" borderId="23" xfId="0" applyFont="1" applyFill="1" applyBorder="1" applyAlignment="1">
      <alignment horizontal="center" vertical="center" wrapText="1" shrinkToFit="1"/>
    </xf>
    <xf numFmtId="0" fontId="34" fillId="2" borderId="23" xfId="0" applyFont="1" applyFill="1" applyBorder="1" applyAlignment="1">
      <alignment horizontal="center" vertical="center" wrapText="1" shrinkToFit="1"/>
    </xf>
    <xf numFmtId="0" fontId="7" fillId="3" borderId="1" xfId="0" applyFont="1" applyFill="1" applyBorder="1" applyAlignment="1">
      <alignment horizontal="center" vertical="center" wrapText="1" shrinkToFit="1"/>
    </xf>
    <xf numFmtId="0" fontId="37" fillId="2" borderId="1" xfId="0" applyFont="1" applyFill="1" applyBorder="1" applyAlignment="1">
      <alignment horizontal="center" vertical="center" wrapText="1" shrinkToFit="1"/>
    </xf>
    <xf numFmtId="0" fontId="34" fillId="11" borderId="1" xfId="0" applyFont="1" applyFill="1" applyBorder="1" applyAlignment="1">
      <alignment horizontal="center" vertical="center" wrapText="1" shrinkToFit="1"/>
    </xf>
    <xf numFmtId="0" fontId="34" fillId="0" borderId="1" xfId="0" applyFont="1" applyBorder="1" applyAlignment="1">
      <alignment horizontal="center" vertical="center" wrapText="1"/>
    </xf>
    <xf numFmtId="0" fontId="15" fillId="5" borderId="1" xfId="0" applyFont="1" applyFill="1" applyBorder="1" applyAlignment="1">
      <alignment horizontal="center" vertical="center" wrapText="1" shrinkToFit="1"/>
    </xf>
    <xf numFmtId="0" fontId="4" fillId="4" borderId="0" xfId="0" applyFont="1" applyFill="1" applyAlignment="1">
      <alignment horizontal="center" vertical="center" wrapText="1"/>
    </xf>
    <xf numFmtId="0" fontId="3" fillId="4" borderId="0" xfId="0" applyFont="1" applyFill="1" applyAlignment="1">
      <alignment horizontal="center" vertical="center" wrapText="1"/>
    </xf>
    <xf numFmtId="0" fontId="15" fillId="0" borderId="23" xfId="0" applyFont="1" applyFill="1" applyBorder="1" applyAlignment="1">
      <alignment horizontal="center" vertical="center" wrapText="1" shrinkToFit="1"/>
    </xf>
    <xf numFmtId="0" fontId="15" fillId="0" borderId="24" xfId="0" applyFont="1" applyFill="1" applyBorder="1" applyAlignment="1">
      <alignment horizontal="center" vertical="center" wrapText="1" shrinkToFit="1"/>
    </xf>
    <xf numFmtId="0" fontId="15" fillId="0" borderId="2" xfId="0" applyFont="1" applyFill="1" applyBorder="1" applyAlignment="1">
      <alignment horizontal="center" vertical="center" wrapText="1" shrinkToFit="1"/>
    </xf>
    <xf numFmtId="0" fontId="41" fillId="0" borderId="23" xfId="0" applyFont="1" applyBorder="1" applyAlignment="1">
      <alignment horizontal="left" vertical="center" wrapText="1" shrinkToFit="1"/>
    </xf>
    <xf numFmtId="0" fontId="41" fillId="0" borderId="24" xfId="0" applyFont="1" applyBorder="1" applyAlignment="1">
      <alignment horizontal="left" vertical="center" wrapText="1" shrinkToFit="1"/>
    </xf>
    <xf numFmtId="0" fontId="41" fillId="0" borderId="2" xfId="0" applyFont="1" applyBorder="1" applyAlignment="1">
      <alignment horizontal="left" vertical="center" wrapText="1" shrinkToFit="1"/>
    </xf>
    <xf numFmtId="0" fontId="54" fillId="0" borderId="23" xfId="0" applyFont="1" applyBorder="1" applyAlignment="1">
      <alignment horizontal="left" vertical="center" wrapText="1" shrinkToFit="1"/>
    </xf>
    <xf numFmtId="0" fontId="54" fillId="0" borderId="24" xfId="0" applyFont="1" applyBorder="1" applyAlignment="1">
      <alignment horizontal="left" vertical="center" wrapText="1" shrinkToFit="1"/>
    </xf>
    <xf numFmtId="0" fontId="54" fillId="0" borderId="2" xfId="0" applyFont="1" applyBorder="1" applyAlignment="1">
      <alignment horizontal="left" vertical="center" wrapText="1" shrinkToFit="1"/>
    </xf>
    <xf numFmtId="0" fontId="34" fillId="2" borderId="23" xfId="0" applyFont="1" applyFill="1" applyBorder="1" applyAlignment="1">
      <alignment horizontal="center" vertical="center" wrapText="1" shrinkToFit="1"/>
    </xf>
    <xf numFmtId="0" fontId="34" fillId="2" borderId="2" xfId="0" applyFont="1" applyFill="1" applyBorder="1" applyAlignment="1">
      <alignment horizontal="center" vertical="center" wrapText="1" shrinkToFit="1"/>
    </xf>
    <xf numFmtId="0" fontId="47" fillId="0" borderId="23" xfId="0" applyFont="1" applyBorder="1" applyAlignment="1">
      <alignment horizontal="center" vertical="center" wrapText="1" shrinkToFit="1"/>
    </xf>
    <xf numFmtId="0" fontId="47" fillId="0" borderId="24" xfId="0" applyFont="1" applyBorder="1" applyAlignment="1">
      <alignment horizontal="center" vertical="center" wrapText="1" shrinkToFit="1"/>
    </xf>
    <xf numFmtId="0" fontId="47" fillId="0" borderId="2" xfId="0" applyFont="1" applyBorder="1" applyAlignment="1">
      <alignment horizontal="center" vertical="center" wrapText="1" shrinkToFit="1"/>
    </xf>
    <xf numFmtId="0" fontId="25" fillId="0" borderId="23" xfId="0" applyFont="1" applyBorder="1" applyAlignment="1">
      <alignment horizontal="center" vertical="center" wrapText="1" shrinkToFit="1"/>
    </xf>
    <xf numFmtId="0" fontId="25" fillId="0" borderId="24" xfId="0" applyFont="1" applyBorder="1" applyAlignment="1">
      <alignment horizontal="center" vertical="center" wrapText="1" shrinkToFit="1"/>
    </xf>
    <xf numFmtId="0" fontId="25" fillId="0" borderId="2" xfId="0" applyFont="1" applyBorder="1" applyAlignment="1">
      <alignment horizontal="center" vertical="center" wrapText="1" shrinkToFit="1"/>
    </xf>
    <xf numFmtId="0" fontId="47" fillId="2" borderId="23" xfId="0" applyFont="1" applyFill="1" applyBorder="1" applyAlignment="1">
      <alignment horizontal="center" vertical="center" wrapText="1"/>
    </xf>
    <xf numFmtId="0" fontId="47" fillId="2" borderId="24" xfId="0" applyFont="1" applyFill="1" applyBorder="1" applyAlignment="1">
      <alignment horizontal="center" vertical="center" wrapText="1"/>
    </xf>
    <xf numFmtId="0" fontId="47" fillId="2" borderId="2" xfId="0" applyFont="1" applyFill="1" applyBorder="1" applyAlignment="1">
      <alignment horizontal="center" vertical="center" wrapText="1"/>
    </xf>
    <xf numFmtId="0" fontId="36" fillId="0" borderId="23" xfId="0" applyFont="1" applyBorder="1" applyAlignment="1">
      <alignment horizontal="center" vertical="center" wrapText="1" shrinkToFit="1"/>
    </xf>
    <xf numFmtId="0" fontId="36" fillId="0" borderId="24" xfId="0" applyFont="1" applyBorder="1" applyAlignment="1">
      <alignment horizontal="center" vertical="center" wrapText="1" shrinkToFit="1"/>
    </xf>
    <xf numFmtId="0" fontId="36" fillId="0" borderId="2" xfId="0" applyFont="1" applyBorder="1" applyAlignment="1">
      <alignment horizontal="center" vertical="center" wrapText="1" shrinkToFit="1"/>
    </xf>
    <xf numFmtId="0" fontId="46" fillId="2" borderId="23" xfId="0" applyFont="1" applyFill="1" applyBorder="1" applyAlignment="1">
      <alignment horizontal="center" vertical="center" wrapText="1"/>
    </xf>
    <xf numFmtId="0" fontId="46" fillId="2" borderId="24" xfId="0" applyFont="1" applyFill="1" applyBorder="1" applyAlignment="1">
      <alignment horizontal="center" vertical="center" wrapText="1"/>
    </xf>
    <xf numFmtId="0" fontId="46" fillId="2" borderId="2" xfId="0" applyFont="1" applyFill="1" applyBorder="1" applyAlignment="1">
      <alignment horizontal="center" vertical="center" wrapText="1"/>
    </xf>
    <xf numFmtId="0" fontId="15" fillId="9" borderId="23" xfId="0" applyFont="1" applyFill="1" applyBorder="1" applyAlignment="1">
      <alignment horizontal="center" vertical="center" wrapText="1" shrinkToFit="1"/>
    </xf>
    <xf numFmtId="0" fontId="15" fillId="9" borderId="24" xfId="0" applyFont="1" applyFill="1" applyBorder="1" applyAlignment="1">
      <alignment horizontal="center" vertical="center" wrapText="1" shrinkToFit="1"/>
    </xf>
    <xf numFmtId="0" fontId="15" fillId="9" borderId="2" xfId="0" applyFont="1" applyFill="1" applyBorder="1" applyAlignment="1">
      <alignment horizontal="center" vertical="center" wrapText="1" shrinkToFit="1"/>
    </xf>
    <xf numFmtId="0" fontId="15" fillId="0" borderId="23" xfId="0" applyFont="1" applyBorder="1" applyAlignment="1">
      <alignment horizontal="center" vertical="center" wrapText="1" shrinkToFit="1"/>
    </xf>
    <xf numFmtId="0" fontId="15" fillId="0" borderId="24" xfId="0" applyFont="1" applyBorder="1" applyAlignment="1">
      <alignment horizontal="center" vertical="center" wrapText="1" shrinkToFit="1"/>
    </xf>
    <xf numFmtId="0" fontId="15" fillId="0" borderId="2" xfId="0" applyFont="1" applyBorder="1" applyAlignment="1">
      <alignment horizontal="center" vertical="center" wrapText="1" shrinkToFit="1"/>
    </xf>
    <xf numFmtId="0" fontId="46" fillId="0" borderId="23" xfId="0" applyFont="1" applyBorder="1" applyAlignment="1">
      <alignment horizontal="center" vertical="center" wrapText="1" shrinkToFit="1"/>
    </xf>
    <xf numFmtId="0" fontId="46" fillId="0" borderId="24" xfId="0" applyFont="1" applyBorder="1" applyAlignment="1">
      <alignment horizontal="center" vertical="center" wrapText="1" shrinkToFit="1"/>
    </xf>
    <xf numFmtId="0" fontId="46" fillId="0" borderId="2" xfId="0" applyFont="1" applyBorder="1" applyAlignment="1">
      <alignment horizontal="center" vertical="center" wrapText="1" shrinkToFit="1"/>
    </xf>
    <xf numFmtId="0" fontId="34" fillId="0" borderId="23" xfId="0" applyFont="1" applyBorder="1" applyAlignment="1">
      <alignment horizontal="center" vertical="center" wrapText="1" shrinkToFit="1"/>
    </xf>
    <xf numFmtId="0" fontId="34" fillId="0" borderId="24" xfId="0" applyFont="1" applyBorder="1" applyAlignment="1">
      <alignment horizontal="center" vertical="center" wrapText="1" shrinkToFit="1"/>
    </xf>
    <xf numFmtId="0" fontId="34" fillId="0" borderId="2" xfId="0" applyFont="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 xfId="0" applyFont="1" applyFill="1" applyBorder="1" applyAlignment="1">
      <alignment horizontal="center" vertical="center" wrapText="1" shrinkToFit="1"/>
    </xf>
    <xf numFmtId="0" fontId="28" fillId="0" borderId="23" xfId="0" applyFont="1" applyBorder="1" applyAlignment="1">
      <alignment horizontal="center" vertical="center" wrapText="1" shrinkToFit="1"/>
    </xf>
    <xf numFmtId="0" fontId="28" fillId="0" borderId="24" xfId="0" applyFont="1" applyBorder="1" applyAlignment="1">
      <alignment horizontal="center" vertical="center" wrapText="1" shrinkToFit="1"/>
    </xf>
    <xf numFmtId="0" fontId="28" fillId="0" borderId="2" xfId="0" applyFont="1" applyBorder="1" applyAlignment="1">
      <alignment horizontal="center" vertical="center" wrapText="1" shrinkToFit="1"/>
    </xf>
    <xf numFmtId="0" fontId="34" fillId="2" borderId="24" xfId="0" applyFont="1" applyFill="1" applyBorder="1" applyAlignment="1">
      <alignment horizontal="center" vertical="center" wrapText="1" shrinkToFit="1"/>
    </xf>
    <xf numFmtId="0" fontId="15" fillId="3" borderId="23" xfId="0" applyFont="1" applyFill="1" applyBorder="1" applyAlignment="1">
      <alignment horizontal="center" vertical="center" wrapText="1" shrinkToFit="1"/>
    </xf>
    <xf numFmtId="0" fontId="15" fillId="3" borderId="24" xfId="0" applyFont="1" applyFill="1" applyBorder="1" applyAlignment="1">
      <alignment horizontal="center" vertical="center" wrapText="1" shrinkToFit="1"/>
    </xf>
    <xf numFmtId="0" fontId="15" fillId="3" borderId="2" xfId="0" applyFont="1" applyFill="1" applyBorder="1" applyAlignment="1">
      <alignment horizontal="center" vertical="center" wrapText="1" shrinkToFit="1"/>
    </xf>
    <xf numFmtId="0" fontId="38" fillId="0" borderId="23" xfId="0" applyFont="1" applyBorder="1" applyAlignment="1">
      <alignment horizontal="center" vertical="center" wrapText="1" shrinkToFit="1"/>
    </xf>
    <xf numFmtId="0" fontId="38" fillId="0" borderId="24" xfId="0" applyFont="1" applyBorder="1" applyAlignment="1">
      <alignment horizontal="center" vertical="center" wrapText="1" shrinkToFit="1"/>
    </xf>
    <xf numFmtId="0" fontId="38" fillId="0" borderId="2" xfId="0" applyFont="1" applyBorder="1" applyAlignment="1">
      <alignment horizontal="center" vertical="center" wrapText="1" shrinkToFit="1"/>
    </xf>
    <xf numFmtId="0" fontId="48" fillId="0" borderId="23" xfId="0" applyFont="1" applyBorder="1" applyAlignment="1">
      <alignment horizontal="center" vertical="center" wrapText="1" shrinkToFit="1"/>
    </xf>
    <xf numFmtId="0" fontId="48" fillId="0" borderId="24" xfId="0" applyFont="1" applyBorder="1" applyAlignment="1">
      <alignment horizontal="center" vertical="center" wrapText="1" shrinkToFit="1"/>
    </xf>
    <xf numFmtId="0" fontId="48" fillId="0" borderId="2" xfId="0" applyFont="1" applyBorder="1" applyAlignment="1">
      <alignment horizontal="center" vertical="center" wrapText="1" shrinkToFit="1"/>
    </xf>
    <xf numFmtId="0" fontId="26" fillId="0" borderId="23" xfId="0" applyFont="1" applyBorder="1" applyAlignment="1">
      <alignment horizontal="center" vertical="center" wrapText="1" shrinkToFit="1"/>
    </xf>
    <xf numFmtId="0" fontId="26" fillId="0" borderId="24" xfId="0" applyFont="1" applyBorder="1" applyAlignment="1">
      <alignment horizontal="center" vertical="center" wrapText="1" shrinkToFit="1"/>
    </xf>
    <xf numFmtId="0" fontId="26" fillId="0" borderId="2" xfId="0" applyFont="1" applyBorder="1" applyAlignment="1">
      <alignment horizontal="center" vertical="center" wrapText="1" shrinkToFit="1"/>
    </xf>
    <xf numFmtId="0" fontId="35" fillId="7" borderId="1" xfId="0" applyFont="1" applyFill="1" applyBorder="1" applyAlignment="1">
      <alignment horizontal="center" vertical="center" wrapText="1" shrinkToFit="1"/>
    </xf>
    <xf numFmtId="0" fontId="34" fillId="7" borderId="35" xfId="0" applyFont="1" applyFill="1" applyBorder="1" applyAlignment="1">
      <alignment horizontal="center" vertical="center" wrapText="1" shrinkToFit="1"/>
    </xf>
    <xf numFmtId="0" fontId="34" fillId="7" borderId="36" xfId="0" applyFont="1" applyFill="1" applyBorder="1" applyAlignment="1">
      <alignment horizontal="center" vertical="center" wrapText="1" shrinkToFit="1"/>
    </xf>
    <xf numFmtId="0" fontId="34" fillId="7" borderId="37" xfId="0" applyFont="1" applyFill="1" applyBorder="1" applyAlignment="1">
      <alignment horizontal="center" vertical="center" wrapText="1" shrinkToFit="1"/>
    </xf>
    <xf numFmtId="0" fontId="34" fillId="0" borderId="1" xfId="0" applyFont="1" applyBorder="1" applyAlignment="1">
      <alignment horizontal="center" vertical="center" wrapText="1"/>
    </xf>
    <xf numFmtId="0" fontId="34" fillId="10" borderId="1" xfId="0" applyFont="1" applyFill="1" applyBorder="1" applyAlignment="1">
      <alignment horizontal="center" vertical="center" wrapText="1" shrinkToFit="1"/>
    </xf>
    <xf numFmtId="0" fontId="34" fillId="2" borderId="1" xfId="0" applyFont="1" applyFill="1" applyBorder="1" applyAlignment="1">
      <alignment horizontal="center" vertical="center" wrapText="1" shrinkToFit="1"/>
    </xf>
    <xf numFmtId="0" fontId="34" fillId="17" borderId="23" xfId="0" applyFont="1" applyFill="1" applyBorder="1" applyAlignment="1">
      <alignment horizontal="center" vertical="center" wrapText="1" shrinkToFit="1"/>
    </xf>
    <xf numFmtId="0" fontId="34" fillId="17" borderId="2" xfId="0" applyFont="1" applyFill="1" applyBorder="1" applyAlignment="1">
      <alignment horizontal="center" vertical="center" wrapText="1" shrinkToFit="1"/>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6" fillId="8" borderId="23" xfId="0" applyFont="1" applyFill="1" applyBorder="1" applyAlignment="1">
      <alignment horizontal="center" vertical="center"/>
    </xf>
    <xf numFmtId="0" fontId="16" fillId="8" borderId="40" xfId="0" applyFont="1" applyFill="1" applyBorder="1" applyAlignment="1">
      <alignment horizontal="center" vertical="center"/>
    </xf>
    <xf numFmtId="0" fontId="16" fillId="8" borderId="41" xfId="0" applyFont="1" applyFill="1" applyBorder="1" applyAlignment="1">
      <alignment horizontal="center" vertical="center"/>
    </xf>
    <xf numFmtId="0" fontId="16" fillId="8" borderId="42" xfId="0" applyFont="1" applyFill="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8" xfId="0" applyBorder="1" applyAlignment="1">
      <alignment horizontal="left" vertical="center" wrapText="1"/>
    </xf>
    <xf numFmtId="0" fontId="0" fillId="0" borderId="3" xfId="0"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0" fillId="0" borderId="38" xfId="0" applyBorder="1" applyAlignment="1">
      <alignment horizontal="left" vertical="center" wrapText="1" shrinkToFit="1"/>
    </xf>
    <xf numFmtId="0" fontId="1" fillId="0" borderId="38" xfId="0" applyFont="1" applyBorder="1" applyAlignment="1">
      <alignment horizontal="left" vertical="center" wrapText="1" shrinkToFit="1"/>
    </xf>
    <xf numFmtId="0" fontId="1" fillId="0" borderId="38" xfId="0" applyFont="1" applyBorder="1" applyAlignment="1">
      <alignment horizontal="left" vertical="center" wrapText="1"/>
    </xf>
    <xf numFmtId="0" fontId="17" fillId="0" borderId="38" xfId="0" applyFont="1" applyBorder="1" applyAlignment="1">
      <alignment horizontal="left" vertical="center" wrapText="1"/>
    </xf>
    <xf numFmtId="0" fontId="16" fillId="0" borderId="38" xfId="0" applyFont="1" applyBorder="1" applyAlignment="1">
      <alignment horizontal="left" vertical="center" wrapText="1"/>
    </xf>
    <xf numFmtId="0" fontId="0" fillId="0" borderId="39" xfId="0" applyBorder="1" applyAlignment="1">
      <alignment horizontal="center"/>
    </xf>
    <xf numFmtId="0" fontId="22" fillId="0" borderId="38" xfId="0" applyFont="1" applyBorder="1" applyAlignment="1">
      <alignment horizontal="left" vertical="center" wrapText="1"/>
    </xf>
    <xf numFmtId="0" fontId="17" fillId="0" borderId="38" xfId="0" applyFont="1" applyBorder="1" applyAlignment="1">
      <alignment horizontal="left" vertical="center" wrapText="1" shrinkToFit="1"/>
    </xf>
    <xf numFmtId="0" fontId="0" fillId="13" borderId="3" xfId="0" applyFill="1" applyBorder="1" applyAlignment="1">
      <alignment horizontal="center" vertical="center"/>
    </xf>
    <xf numFmtId="0" fontId="0" fillId="13" borderId="4" xfId="0" applyFill="1" applyBorder="1" applyAlignment="1">
      <alignment horizontal="center" vertical="center"/>
    </xf>
    <xf numFmtId="0" fontId="0" fillId="13" borderId="5" xfId="0" applyFill="1" applyBorder="1" applyAlignment="1">
      <alignment horizontal="center" vertical="center"/>
    </xf>
    <xf numFmtId="0" fontId="0" fillId="7" borderId="3" xfId="0" applyFill="1" applyBorder="1" applyAlignment="1">
      <alignment horizontal="center" vertical="center"/>
    </xf>
    <xf numFmtId="0" fontId="0" fillId="7" borderId="4" xfId="0" applyFill="1" applyBorder="1" applyAlignment="1">
      <alignment horizontal="center" vertical="center"/>
    </xf>
    <xf numFmtId="0" fontId="0" fillId="7" borderId="5" xfId="0" applyFill="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 xfId="0" applyFont="1" applyBorder="1" applyAlignment="1">
      <alignment horizontal="center" vertical="center"/>
    </xf>
    <xf numFmtId="0" fontId="13" fillId="0" borderId="51" xfId="0" applyFont="1" applyBorder="1" applyAlignment="1">
      <alignment horizontal="center" vertical="center"/>
    </xf>
    <xf numFmtId="0" fontId="13" fillId="0" borderId="52" xfId="0" applyFont="1" applyBorder="1" applyAlignment="1">
      <alignment horizontal="center" vertical="center"/>
    </xf>
    <xf numFmtId="0" fontId="13" fillId="0" borderId="50" xfId="0" applyFont="1" applyBorder="1" applyAlignment="1">
      <alignment horizontal="center" vertical="center"/>
    </xf>
    <xf numFmtId="0" fontId="13" fillId="15" borderId="23" xfId="0" applyFont="1" applyFill="1" applyBorder="1" applyAlignment="1">
      <alignment horizontal="center" vertical="center"/>
    </xf>
    <xf numFmtId="0" fontId="13" fillId="15" borderId="24" xfId="0" applyFont="1" applyFill="1" applyBorder="1" applyAlignment="1">
      <alignment horizontal="center" vertical="center"/>
    </xf>
    <xf numFmtId="0" fontId="13" fillId="15" borderId="2" xfId="0" applyFont="1" applyFill="1" applyBorder="1" applyAlignment="1">
      <alignment horizontal="center" vertical="center"/>
    </xf>
    <xf numFmtId="0" fontId="0" fillId="15" borderId="23" xfId="0" applyFill="1" applyBorder="1" applyAlignment="1">
      <alignment horizontal="center" vertical="center"/>
    </xf>
    <xf numFmtId="0" fontId="0" fillId="15" borderId="24" xfId="0" applyFill="1" applyBorder="1" applyAlignment="1">
      <alignment horizontal="center" vertical="center"/>
    </xf>
    <xf numFmtId="0" fontId="0" fillId="15" borderId="2" xfId="0" applyFill="1"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 xfId="0" applyBorder="1" applyAlignment="1">
      <alignment horizontal="center" vertical="center"/>
    </xf>
    <xf numFmtId="0" fontId="20" fillId="0" borderId="23" xfId="0" applyFont="1" applyBorder="1" applyAlignment="1">
      <alignment horizontal="center" vertical="center"/>
    </xf>
    <xf numFmtId="0" fontId="20" fillId="0" borderId="24" xfId="0" applyFont="1" applyBorder="1" applyAlignment="1">
      <alignment horizontal="center" vertical="center"/>
    </xf>
    <xf numFmtId="0" fontId="20" fillId="0" borderId="2" xfId="0" applyFont="1" applyBorder="1" applyAlignment="1">
      <alignment horizontal="center" vertical="center"/>
    </xf>
    <xf numFmtId="0" fontId="15" fillId="0" borderId="1" xfId="0" applyFont="1" applyBorder="1" applyAlignment="1">
      <alignment horizontal="center" vertical="center" wrapText="1" shrinkToFit="1"/>
    </xf>
    <xf numFmtId="0" fontId="46" fillId="0" borderId="1" xfId="0" applyFont="1" applyBorder="1" applyAlignment="1">
      <alignment horizontal="center" vertical="center" wrapText="1" shrinkToFit="1"/>
    </xf>
    <xf numFmtId="0" fontId="25" fillId="0" borderId="1" xfId="0" applyFont="1" applyBorder="1" applyAlignment="1">
      <alignment horizontal="center" vertical="center" wrapText="1" shrinkToFit="1"/>
    </xf>
    <xf numFmtId="0" fontId="47" fillId="0" borderId="1" xfId="0" applyFont="1" applyBorder="1" applyAlignment="1">
      <alignment horizontal="center" vertical="center" wrapText="1" shrinkToFit="1"/>
    </xf>
    <xf numFmtId="0" fontId="15" fillId="2" borderId="1" xfId="0" applyFont="1" applyFill="1" applyBorder="1" applyAlignment="1">
      <alignment horizontal="center" vertical="center" wrapText="1" shrinkToFit="1"/>
    </xf>
    <xf numFmtId="0" fontId="34" fillId="0" borderId="1" xfId="0" applyFont="1" applyBorder="1" applyAlignment="1">
      <alignment horizontal="center" vertical="center" wrapText="1" shrinkToFit="1"/>
    </xf>
    <xf numFmtId="0" fontId="38" fillId="0" borderId="1" xfId="0" applyFont="1" applyBorder="1" applyAlignment="1">
      <alignment horizontal="center" vertical="center" wrapText="1" shrinkToFit="1"/>
    </xf>
    <xf numFmtId="0" fontId="15" fillId="3" borderId="1" xfId="0" applyFont="1" applyFill="1" applyBorder="1" applyAlignment="1">
      <alignment horizontal="center" vertical="center" wrapText="1" shrinkToFit="1"/>
    </xf>
    <xf numFmtId="0" fontId="15" fillId="0" borderId="1" xfId="0" applyFont="1" applyFill="1" applyBorder="1" applyAlignment="1">
      <alignment horizontal="center" vertical="center" wrapText="1" shrinkToFit="1"/>
    </xf>
    <xf numFmtId="0" fontId="28" fillId="0" borderId="1" xfId="0" applyFont="1" applyBorder="1" applyAlignment="1">
      <alignment horizontal="center" vertical="center" wrapText="1" shrinkToFit="1"/>
    </xf>
    <xf numFmtId="0" fontId="18" fillId="0" borderId="26" xfId="0" applyFont="1" applyBorder="1" applyAlignment="1">
      <alignment horizontal="center" vertical="center"/>
    </xf>
    <xf numFmtId="0" fontId="18" fillId="0" borderId="25" xfId="0" applyFont="1" applyBorder="1" applyAlignment="1">
      <alignment horizontal="center" vertical="center"/>
    </xf>
    <xf numFmtId="0" fontId="18" fillId="0" borderId="28" xfId="0" applyFont="1" applyBorder="1" applyAlignment="1">
      <alignment horizontal="center" vertical="center"/>
    </xf>
    <xf numFmtId="49" fontId="0" fillId="0" borderId="3" xfId="0" applyNumberFormat="1" applyBorder="1" applyAlignment="1">
      <alignment horizontal="center" vertical="center"/>
    </xf>
    <xf numFmtId="0" fontId="16" fillId="7" borderId="23" xfId="0" applyFont="1" applyFill="1" applyBorder="1" applyAlignment="1">
      <alignment horizontal="center" vertical="center"/>
    </xf>
    <xf numFmtId="0" fontId="0" fillId="0" borderId="43" xfId="0" applyBorder="1" applyAlignment="1">
      <alignment horizontal="center"/>
    </xf>
  </cellXfs>
  <cellStyles count="2">
    <cellStyle name="Normal" xfId="0" builtinId="0"/>
    <cellStyle name="Pourcentage" xfId="1" builtinId="5"/>
  </cellStyles>
  <dxfs count="57">
    <dxf>
      <font>
        <color theme="9" tint="-0.499984740745262"/>
      </font>
      <fill>
        <patternFill>
          <bgColor theme="9" tint="0.39994506668294322"/>
        </patternFill>
      </fill>
    </dxf>
    <dxf>
      <font>
        <color rgb="FF800000"/>
      </font>
      <fill>
        <patternFill>
          <bgColor rgb="FFFFBDFF"/>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9" tint="-0.499984740745262"/>
      </font>
      <fill>
        <patternFill>
          <bgColor theme="9" tint="0.39994506668294322"/>
        </patternFill>
      </fill>
    </dxf>
    <dxf>
      <font>
        <color rgb="FF800000"/>
      </font>
      <fill>
        <patternFill>
          <bgColor rgb="FFFFBDFF"/>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b/>
      </font>
      <numFmt numFmtId="13" formatCode="0%"/>
      <alignment horizontal="center" vertical="center" textRotation="0" wrapText="0" indent="0" justifyLastLine="0" shrinkToFit="0" readingOrder="0"/>
      <border diagonalUp="0" diagonalDown="0">
        <left style="thin">
          <color theme="7" tint="0.79998168889431442"/>
        </left>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font>
        <strike val="0"/>
        <outline val="0"/>
        <shadow val="0"/>
        <u val="none"/>
        <vertAlign val="baseline"/>
        <sz val="10"/>
        <color theme="1"/>
        <name val="Calibri"/>
        <scheme val="minor"/>
      </font>
      <alignment horizontal="general" vertical="bottom" textRotation="0" wrapText="1" indent="0" justifyLastLine="0" shrinkToFit="1" readingOrder="0"/>
      <border diagonalUp="0" diagonalDown="0">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diagonalUp="0" diagonalDown="0">
        <left style="thin">
          <color theme="7" tint="-0.249977111117893"/>
        </left>
        <right style="thin">
          <color theme="7" tint="-0.249977111117893"/>
        </right>
        <top style="thin">
          <color theme="7" tint="-0.249977111117893"/>
        </top>
        <bottom style="thin">
          <color theme="7" tint="-0.249977111117893"/>
        </bottom>
      </border>
    </dxf>
    <dxf>
      <font>
        <strike val="0"/>
        <outline val="0"/>
        <shadow val="0"/>
        <u val="none"/>
        <vertAlign val="baseline"/>
        <sz val="10"/>
        <color theme="1"/>
        <name val="Calibri"/>
        <scheme val="minor"/>
      </font>
      <fill>
        <patternFill patternType="solid">
          <fgColor indexed="64"/>
          <bgColor theme="7" tint="-0.249977111117893"/>
        </patternFill>
      </fill>
      <alignment horizontal="center" vertical="center" textRotation="0" indent="0" justifyLastLine="0" shrinkToFit="0" readingOrder="0"/>
    </dxf>
    <dxf>
      <font>
        <b/>
      </font>
      <numFmt numFmtId="13" formatCode="0%"/>
      <alignment horizontal="center" vertical="bottom" textRotation="0" wrapText="0" indent="0" justifyLastLine="0" shrinkToFit="0" readingOrder="0"/>
      <border diagonalUp="0" diagonalDown="0">
        <left style="thin">
          <color theme="7" tint="0.79998168889431442"/>
        </left>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general" vertical="center" textRotation="0" wrapText="1" indent="0" justifyLastLine="0" shrinkToFit="0" readingOrder="0"/>
      <border diagonalUp="0" diagonalDown="0">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top style="medium">
          <color theme="7" tint="-0.249977111117893"/>
        </top>
      </border>
    </dxf>
    <dxf>
      <border diagonalUp="0" diagonalDown="0">
        <left style="thin">
          <color theme="7" tint="-0.249977111117893"/>
        </left>
        <right style="thin">
          <color theme="7" tint="-0.249977111117893"/>
        </right>
        <top style="thin">
          <color theme="7" tint="-0.249977111117893"/>
        </top>
        <bottom style="thin">
          <color theme="7" tint="-0.249977111117893"/>
        </bottom>
      </border>
    </dxf>
    <dxf>
      <border>
        <bottom style="medium">
          <color theme="7" tint="-0.249977111117893"/>
        </bottom>
      </border>
    </dxf>
    <dxf>
      <font>
        <strike val="0"/>
        <outline val="0"/>
        <shadow val="0"/>
        <u val="none"/>
        <vertAlign val="baseline"/>
        <sz val="10"/>
        <color theme="1"/>
        <name val="Calibri"/>
        <scheme val="minor"/>
      </font>
      <alignment horizontal="center" vertical="center" textRotation="0" indent="0" justifyLastLine="0" shrinkToFit="0" readingOrder="0"/>
      <border diagonalUp="0" diagonalDown="0">
        <left style="medium">
          <color theme="7" tint="-0.249977111117893"/>
        </left>
        <right style="medium">
          <color theme="7" tint="-0.249977111117893"/>
        </right>
        <top/>
        <bottom/>
        <vertical style="medium">
          <color theme="7" tint="-0.249977111117893"/>
        </vertical>
        <horizontal style="medium">
          <color theme="7" tint="-0.249977111117893"/>
        </horizontal>
      </border>
    </dxf>
    <dxf>
      <font>
        <b/>
      </font>
      <numFmt numFmtId="13" formatCode="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rgb="FFFF0000"/>
        <name val="Calibri"/>
        <family val="2"/>
        <scheme val="minor"/>
      </font>
      <alignment horizontal="general" vertical="bottom" textRotation="0" wrapText="1" indent="0" justifyLastLine="0" shrinkToFit="1" readingOrder="0"/>
    </dxf>
    <dxf>
      <font>
        <strike val="0"/>
        <outline val="0"/>
        <shadow val="0"/>
        <u val="none"/>
        <vertAlign val="baseline"/>
        <sz val="10"/>
        <color theme="1"/>
        <name val="Calibri"/>
        <scheme val="minor"/>
      </font>
      <alignment horizontal="center" vertical="center" textRotation="0" indent="0" justifyLastLine="0" shrinkToFit="0" readingOrder="0"/>
    </dxf>
    <dxf>
      <font>
        <b/>
      </font>
      <numFmt numFmtId="13" formatCode="0%"/>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theme="1"/>
        <name val="Calibri"/>
        <scheme val="minor"/>
      </font>
      <alignment horizontal="center" vertical="center" textRotation="0" indent="0" justifyLastLine="0" shrinkToFit="0" readingOrder="0"/>
    </dxf>
  </dxfs>
  <tableStyles count="0" defaultTableStyle="TableStyleMedium2" defaultPivotStyle="PivotStyleLight16"/>
  <colors>
    <mruColors>
      <color rgb="FFFD1B4B"/>
      <color rgb="FFF37736"/>
      <color rgb="FFFFD5D5"/>
      <color rgb="FFFFA7A7"/>
      <color rgb="FF31A4AD"/>
      <color rgb="FF54C5CF"/>
      <color rgb="FFFAC9B0"/>
      <color rgb="FFF9BC9D"/>
      <color rgb="FFF8B390"/>
      <color rgb="FFF69B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Pourcentage de conformité par chapitre</a:t>
            </a:r>
          </a:p>
        </c:rich>
      </c:tx>
      <c:overlay val="0"/>
      <c:spPr>
        <a:solidFill>
          <a:schemeClr val="accent6">
            <a:lumMod val="60000"/>
            <a:lumOff val="4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37789974695012074"/>
          <c:y val="0.31157735029956696"/>
          <c:w val="0.23554321577225629"/>
          <c:h val="0.61566995581248551"/>
        </c:manualLayout>
      </c:layout>
      <c:radarChart>
        <c:radarStyle val="marker"/>
        <c:varyColors val="0"/>
        <c:ser>
          <c:idx val="3"/>
          <c:order val="3"/>
          <c:tx>
            <c:strRef>
              <c:f>'Résultats - Service 1'!$E$5</c:f>
              <c:strCache>
                <c:ptCount val="1"/>
                <c:pt idx="0">
                  <c:v>% de conformité</c:v>
                </c:pt>
              </c:strCache>
            </c:strRef>
          </c:tx>
          <c:spPr>
            <a:ln w="28575" cap="rnd">
              <a:solidFill>
                <a:schemeClr val="accent6">
                  <a:shade val="58000"/>
                </a:schemeClr>
              </a:solidFill>
              <a:round/>
            </a:ln>
            <a:effectLst/>
          </c:spPr>
          <c:marker>
            <c:symbol val="none"/>
          </c:marker>
          <c:cat>
            <c:strRef>
              <c:f>'Résultats - Service 1'!$A$6:$A$8</c:f>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f>'Résultats - Service 1'!$E$6:$E$8</c:f>
              <c:numCache>
                <c:formatCode>0%</c:formatCode>
                <c:ptCount val="3"/>
                <c:pt idx="0">
                  <c:v>0</c:v>
                </c:pt>
                <c:pt idx="1">
                  <c:v>0</c:v>
                </c:pt>
                <c:pt idx="2">
                  <c:v>0</c:v>
                </c:pt>
              </c:numCache>
            </c:numRef>
          </c:val>
          <c:extLst>
            <c:ext xmlns:c16="http://schemas.microsoft.com/office/drawing/2014/chart" uri="{C3380CC4-5D6E-409C-BE32-E72D297353CC}">
              <c16:uniqueId val="{00000003-6504-4C4D-A556-EFCF58008C96}"/>
            </c:ext>
          </c:extLst>
        </c:ser>
        <c:dLbls>
          <c:showLegendKey val="0"/>
          <c:showVal val="0"/>
          <c:showCatName val="0"/>
          <c:showSerName val="0"/>
          <c:showPercent val="0"/>
          <c:showBubbleSize val="0"/>
        </c:dLbls>
        <c:axId val="1772067071"/>
        <c:axId val="1772065823"/>
        <c:extLst>
          <c:ext xmlns:c15="http://schemas.microsoft.com/office/drawing/2012/chart" uri="{02D57815-91ED-43cb-92C2-25804820EDAC}">
            <c15:filteredRadarSeries>
              <c15:ser>
                <c:idx val="0"/>
                <c:order val="0"/>
                <c:tx>
                  <c:strRef>
                    <c:extLst>
                      <c:ext uri="{02D57815-91ED-43cb-92C2-25804820EDAC}">
                        <c15:formulaRef>
                          <c15:sqref>'Résultats - Service 1'!$B$5</c15:sqref>
                        </c15:formulaRef>
                      </c:ext>
                    </c:extLst>
                    <c:strCache>
                      <c:ptCount val="1"/>
                      <c:pt idx="0">
                        <c:v>OUI</c:v>
                      </c:pt>
                    </c:strCache>
                  </c:strRef>
                </c:tx>
                <c:spPr>
                  <a:ln w="28575" cap="rnd">
                    <a:solidFill>
                      <a:schemeClr val="accent6">
                        <a:tint val="58000"/>
                      </a:schemeClr>
                    </a:solidFill>
                    <a:round/>
                  </a:ln>
                  <a:effectLst/>
                </c:spPr>
                <c:marker>
                  <c:symbol val="none"/>
                </c:marker>
                <c:cat>
                  <c:strRef>
                    <c:extLst>
                      <c:ext uri="{02D57815-91ED-43cb-92C2-25804820EDAC}">
                        <c15:formulaRef>
                          <c15:sqref>'Résultats - Service 1'!$A$6:$A$8</c15:sqref>
                        </c15:formulaRef>
                      </c:ext>
                    </c:extLst>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extLst>
                      <c:ext uri="{02D57815-91ED-43cb-92C2-25804820EDAC}">
                        <c15:formulaRef>
                          <c15:sqref>'Résultats - Service 1'!$B$6:$B$8</c15:sqref>
                        </c15:formulaRef>
                      </c:ext>
                    </c:extLst>
                    <c:numCache>
                      <c:formatCode>General</c:formatCode>
                      <c:ptCount val="3"/>
                      <c:pt idx="0">
                        <c:v>0</c:v>
                      </c:pt>
                      <c:pt idx="1">
                        <c:v>0</c:v>
                      </c:pt>
                      <c:pt idx="2">
                        <c:v>0</c:v>
                      </c:pt>
                    </c:numCache>
                  </c:numRef>
                </c:val>
                <c:extLst>
                  <c:ext xmlns:c16="http://schemas.microsoft.com/office/drawing/2014/chart" uri="{C3380CC4-5D6E-409C-BE32-E72D297353CC}">
                    <c16:uniqueId val="{00000000-6504-4C4D-A556-EFCF58008C96}"/>
                  </c:ext>
                </c:extLst>
              </c15:ser>
            </c15:filteredRadarSeries>
            <c15:filteredRadarSeries>
              <c15:ser>
                <c:idx val="1"/>
                <c:order val="1"/>
                <c:tx>
                  <c:strRef>
                    <c:extLst>
                      <c:ext xmlns:c15="http://schemas.microsoft.com/office/drawing/2012/chart" uri="{02D57815-91ED-43cb-92C2-25804820EDAC}">
                        <c15:formulaRef>
                          <c15:sqref>'Résultats - Service 1'!$C$5</c15:sqref>
                        </c15:formulaRef>
                      </c:ext>
                    </c:extLst>
                    <c:strCache>
                      <c:ptCount val="1"/>
                      <c:pt idx="0">
                        <c:v>NON</c:v>
                      </c:pt>
                    </c:strCache>
                  </c:strRef>
                </c:tx>
                <c:spPr>
                  <a:ln w="28575" cap="rnd">
                    <a:solidFill>
                      <a:schemeClr val="accent6">
                        <a:tint val="86000"/>
                      </a:schemeClr>
                    </a:solidFill>
                    <a:round/>
                  </a:ln>
                  <a:effectLst/>
                </c:spPr>
                <c:marker>
                  <c:symbol val="none"/>
                </c:marker>
                <c:cat>
                  <c:strRef>
                    <c:extLst>
                      <c:ext xmlns:c15="http://schemas.microsoft.com/office/drawing/2012/chart" uri="{02D57815-91ED-43cb-92C2-25804820EDAC}">
                        <c15:formulaRef>
                          <c15:sqref>'Résultats - Service 1'!$A$6:$A$8</c15:sqref>
                        </c15:formulaRef>
                      </c:ext>
                    </c:extLst>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extLst>
                      <c:ext xmlns:c15="http://schemas.microsoft.com/office/drawing/2012/chart" uri="{02D57815-91ED-43cb-92C2-25804820EDAC}">
                        <c15:formulaRef>
                          <c15:sqref>'Résultats - Service 1'!$C$6:$C$8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1-6504-4C4D-A556-EFCF58008C96}"/>
                  </c:ext>
                </c:extLst>
              </c15:ser>
            </c15:filteredRadarSeries>
            <c15:filteredRadarSeries>
              <c15:ser>
                <c:idx val="2"/>
                <c:order val="2"/>
                <c:tx>
                  <c:strRef>
                    <c:extLst>
                      <c:ext xmlns:c15="http://schemas.microsoft.com/office/drawing/2012/chart" uri="{02D57815-91ED-43cb-92C2-25804820EDAC}">
                        <c15:formulaRef>
                          <c15:sqref>'Résultats - Service 1'!$D$5</c15:sqref>
                        </c15:formulaRef>
                      </c:ext>
                    </c:extLst>
                    <c:strCache>
                      <c:ptCount val="1"/>
                      <c:pt idx="0">
                        <c:v>NA</c:v>
                      </c:pt>
                    </c:strCache>
                  </c:strRef>
                </c:tx>
                <c:spPr>
                  <a:ln w="28575" cap="rnd">
                    <a:solidFill>
                      <a:schemeClr val="accent6">
                        <a:shade val="86000"/>
                      </a:schemeClr>
                    </a:solidFill>
                    <a:round/>
                  </a:ln>
                  <a:effectLst/>
                </c:spPr>
                <c:marker>
                  <c:symbol val="none"/>
                </c:marker>
                <c:cat>
                  <c:strRef>
                    <c:extLst>
                      <c:ext xmlns:c15="http://schemas.microsoft.com/office/drawing/2012/chart" uri="{02D57815-91ED-43cb-92C2-25804820EDAC}">
                        <c15:formulaRef>
                          <c15:sqref>'Résultats - Service 1'!$A$6:$A$8</c15:sqref>
                        </c15:formulaRef>
                      </c:ext>
                    </c:extLst>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extLst>
                      <c:ext xmlns:c15="http://schemas.microsoft.com/office/drawing/2012/chart" uri="{02D57815-91ED-43cb-92C2-25804820EDAC}">
                        <c15:formulaRef>
                          <c15:sqref>'Résultats - Service 1'!$D$6:$D$8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2-6504-4C4D-A556-EFCF58008C96}"/>
                  </c:ext>
                </c:extLst>
              </c15:ser>
            </c15:filteredRadarSeries>
          </c:ext>
        </c:extLst>
      </c:radarChart>
      <c:catAx>
        <c:axId val="177206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1772065823"/>
        <c:crosses val="autoZero"/>
        <c:auto val="1"/>
        <c:lblAlgn val="ctr"/>
        <c:lblOffset val="100"/>
        <c:noMultiLvlLbl val="0"/>
      </c:catAx>
      <c:valAx>
        <c:axId val="1772065823"/>
        <c:scaling>
          <c:orientation val="minMax"/>
          <c:max val="1"/>
          <c:min val="0"/>
        </c:scaling>
        <c:delete val="0"/>
        <c:axPos val="l"/>
        <c:majorGridlines>
          <c:spPr>
            <a:ln w="9525" cap="flat" cmpd="sng" algn="ctr">
              <a:solidFill>
                <a:schemeClr val="accent6">
                  <a:lumMod val="40000"/>
                  <a:lumOff val="60000"/>
                </a:schemeClr>
              </a:solidFill>
              <a:round/>
            </a:ln>
            <a:effectLst/>
          </c:spPr>
        </c:majorGridlines>
        <c:numFmt formatCode="0%" sourceLinked="1"/>
        <c:majorTickMark val="out"/>
        <c:minorTickMark val="none"/>
        <c:tickLblPos val="nextTo"/>
        <c:spPr>
          <a:noFill/>
          <a:ln>
            <a:solidFill>
              <a:schemeClr val="accent6"/>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72067071"/>
        <c:crosses val="autoZero"/>
        <c:crossBetween val="between"/>
        <c:majorUnit val="0.2"/>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a:t>
            </a:r>
            <a:r>
              <a:rPr lang="en-US" sz="1300" baseline="0"/>
              <a:t>ntage</a:t>
            </a:r>
            <a:r>
              <a:rPr lang="en-US" sz="1300"/>
              <a:t> de conformité par objectif</a:t>
            </a:r>
          </a:p>
        </c:rich>
      </c:tx>
      <c:overlay val="0"/>
      <c:spPr>
        <a:solidFill>
          <a:schemeClr val="accent6">
            <a:lumMod val="60000"/>
            <a:lumOff val="4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6178007904653944"/>
          <c:y val="0.2621292903939707"/>
          <c:w val="0.48681597679667471"/>
          <c:h val="0.64324784594727713"/>
        </c:manualLayout>
      </c:layout>
      <c:radarChart>
        <c:radarStyle val="marker"/>
        <c:varyColors val="0"/>
        <c:ser>
          <c:idx val="3"/>
          <c:order val="3"/>
          <c:tx>
            <c:strRef>
              <c:f>'Résultats - Service 1'!$E$11</c:f>
              <c:strCache>
                <c:ptCount val="1"/>
                <c:pt idx="0">
                  <c:v>% de conformité</c:v>
                </c:pt>
              </c:strCache>
            </c:strRef>
          </c:tx>
          <c:spPr>
            <a:ln w="28575" cap="rnd">
              <a:solidFill>
                <a:schemeClr val="accent6">
                  <a:lumMod val="75000"/>
                </a:schemeClr>
              </a:solidFill>
              <a:round/>
            </a:ln>
            <a:effectLst/>
          </c:spPr>
          <c:marker>
            <c:symbol val="none"/>
          </c:marker>
          <c:cat>
            <c:strRef>
              <c:f>'Résultats - Service 1'!$A$12:$A$17</c:f>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f>'Résultats - Service 1'!$E$12:$E$17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9D9C-4580-9451-890D30C23B36}"/>
            </c:ext>
          </c:extLst>
        </c:ser>
        <c:dLbls>
          <c:showLegendKey val="0"/>
          <c:showVal val="0"/>
          <c:showCatName val="0"/>
          <c:showSerName val="0"/>
          <c:showPercent val="0"/>
          <c:showBubbleSize val="0"/>
        </c:dLbls>
        <c:axId val="233550447"/>
        <c:axId val="233552943"/>
        <c:extLst>
          <c:ext xmlns:c15="http://schemas.microsoft.com/office/drawing/2012/chart" uri="{02D57815-91ED-43cb-92C2-25804820EDAC}">
            <c15:filteredRadarSeries>
              <c15:ser>
                <c:idx val="0"/>
                <c:order val="0"/>
                <c:tx>
                  <c:strRef>
                    <c:extLst>
                      <c:ext uri="{02D57815-91ED-43cb-92C2-25804820EDAC}">
                        <c15:formulaRef>
                          <c15:sqref>'Résultats - Service 1'!$B$11</c15:sqref>
                        </c15:formulaRef>
                      </c:ext>
                    </c:extLst>
                    <c:strCache>
                      <c:ptCount val="1"/>
                      <c:pt idx="0">
                        <c:v>OUI</c:v>
                      </c:pt>
                    </c:strCache>
                  </c:strRef>
                </c:tx>
                <c:spPr>
                  <a:ln w="28575" cap="rnd">
                    <a:solidFill>
                      <a:schemeClr val="accent6">
                        <a:shade val="58000"/>
                      </a:schemeClr>
                    </a:solidFill>
                    <a:round/>
                  </a:ln>
                  <a:effectLst/>
                </c:spPr>
                <c:marker>
                  <c:symbol val="none"/>
                </c:marker>
                <c:cat>
                  <c:strRef>
                    <c:extLst>
                      <c:ext uri="{02D57815-91ED-43cb-92C2-25804820EDAC}">
                        <c15:formulaRef>
                          <c15:sqref>'Résultats - Service 1'!$A$12:$A$17</c15:sqref>
                        </c15:formulaRef>
                      </c:ext>
                    </c:extLst>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extLst>
                      <c:ext uri="{02D57815-91ED-43cb-92C2-25804820EDAC}">
                        <c15:formulaRef>
                          <c15:sqref>'Résultats - Service 1'!$B$12:$B$17</c15:sqref>
                        </c15:formulaRef>
                      </c:ext>
                    </c:extLst>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D9C-4580-9451-890D30C23B36}"/>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'Résultats - Service 1'!$C$11</c15:sqref>
                        </c15:formulaRef>
                      </c:ext>
                    </c:extLst>
                    <c:strCache>
                      <c:ptCount val="1"/>
                      <c:pt idx="0">
                        <c:v>NON</c:v>
                      </c:pt>
                    </c:strCache>
                  </c:strRef>
                </c:tx>
                <c:spPr>
                  <a:ln w="28575" cap="rnd">
                    <a:solidFill>
                      <a:schemeClr val="accent6">
                        <a:shade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1'!$A$12:$A$17</c15:sqref>
                        </c15:formulaRef>
                      </c:ext>
                    </c:extLst>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extLst xmlns:c15="http://schemas.microsoft.com/office/drawing/2012/chart">
                      <c:ext xmlns:c15="http://schemas.microsoft.com/office/drawing/2012/chart" uri="{02D57815-91ED-43cb-92C2-25804820EDAC}">
                        <c15:formulaRef>
                          <c15:sqref>'Résultats - Service 1'!$C$12:$C$17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1-9D9C-4580-9451-890D30C23B36}"/>
                  </c:ext>
                </c:extLst>
              </c15:ser>
            </c15:filteredRadarSeries>
            <c15:filteredRadarSeries>
              <c15:ser>
                <c:idx val="2"/>
                <c:order val="2"/>
                <c:tx>
                  <c:strRef>
                    <c:extLst xmlns:c15="http://schemas.microsoft.com/office/drawing/2012/chart">
                      <c:ext xmlns:c15="http://schemas.microsoft.com/office/drawing/2012/chart" uri="{02D57815-91ED-43cb-92C2-25804820EDAC}">
                        <c15:formulaRef>
                          <c15:sqref>'Résultats - Service 1'!$D$11</c15:sqref>
                        </c15:formulaRef>
                      </c:ext>
                    </c:extLst>
                    <c:strCache>
                      <c:ptCount val="1"/>
                      <c:pt idx="0">
                        <c:v>NA</c:v>
                      </c:pt>
                    </c:strCache>
                  </c:strRef>
                </c:tx>
                <c:spPr>
                  <a:ln w="28575" cap="rnd">
                    <a:solidFill>
                      <a:schemeClr val="accent6">
                        <a:tint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1'!$A$12:$A$17</c15:sqref>
                        </c15:formulaRef>
                      </c:ext>
                    </c:extLst>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extLst xmlns:c15="http://schemas.microsoft.com/office/drawing/2012/chart">
                      <c:ext xmlns:c15="http://schemas.microsoft.com/office/drawing/2012/chart" uri="{02D57815-91ED-43cb-92C2-25804820EDAC}">
                        <c15:formulaRef>
                          <c15:sqref>'Résultats - Service 1'!$D$12:$D$17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2-9D9C-4580-9451-890D30C23B36}"/>
                  </c:ext>
                </c:extLst>
              </c15:ser>
            </c15:filteredRadarSeries>
          </c:ext>
        </c:extLst>
      </c:radarChart>
      <c:catAx>
        <c:axId val="233550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233552943"/>
        <c:crosses val="autoZero"/>
        <c:auto val="1"/>
        <c:lblAlgn val="ctr"/>
        <c:lblOffset val="100"/>
        <c:noMultiLvlLbl val="0"/>
      </c:catAx>
      <c:valAx>
        <c:axId val="233552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3355044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19685039370078741" l="0.23622047244094491" r="0.23622047244094491" t="0.74803149606299213" header="0.31496062992125984" footer="0.31496062992125984"/>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Pourcentage de conformité par chapitre</a:t>
            </a:r>
          </a:p>
        </c:rich>
      </c:tx>
      <c:overlay val="0"/>
      <c:spPr>
        <a:solidFill>
          <a:schemeClr val="accent4">
            <a:lumMod val="40000"/>
            <a:lumOff val="6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37789974695012074"/>
          <c:y val="0.31157735029956696"/>
          <c:w val="0.23554321577225629"/>
          <c:h val="0.61566995581248551"/>
        </c:manualLayout>
      </c:layout>
      <c:radarChart>
        <c:radarStyle val="marker"/>
        <c:varyColors val="0"/>
        <c:ser>
          <c:idx val="3"/>
          <c:order val="3"/>
          <c:tx>
            <c:strRef>
              <c:f>'Résultats - Service 2'!$E$5</c:f>
              <c:strCache>
                <c:ptCount val="1"/>
                <c:pt idx="0">
                  <c:v>% de conformité</c:v>
                </c:pt>
              </c:strCache>
            </c:strRef>
          </c:tx>
          <c:spPr>
            <a:ln w="28575" cap="rnd">
              <a:solidFill>
                <a:schemeClr val="accent6">
                  <a:shade val="58000"/>
                </a:schemeClr>
              </a:solidFill>
              <a:round/>
            </a:ln>
            <a:effectLst/>
          </c:spPr>
          <c:marker>
            <c:symbol val="none"/>
          </c:marker>
          <c:cat>
            <c:strRef>
              <c:f>'Résultats - Service 2'!$A$6:$A$8</c:f>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f>'Résultats - Service 2'!$E$6:$E$8</c:f>
              <c:numCache>
                <c:formatCode>0%</c:formatCode>
                <c:ptCount val="3"/>
                <c:pt idx="0">
                  <c:v>0</c:v>
                </c:pt>
                <c:pt idx="1">
                  <c:v>0</c:v>
                </c:pt>
                <c:pt idx="2">
                  <c:v>0</c:v>
                </c:pt>
              </c:numCache>
            </c:numRef>
          </c:val>
          <c:extLst>
            <c:ext xmlns:c16="http://schemas.microsoft.com/office/drawing/2014/chart" uri="{C3380CC4-5D6E-409C-BE32-E72D297353CC}">
              <c16:uniqueId val="{00000000-1BA5-44C4-889E-DE221F6D5ACF}"/>
            </c:ext>
          </c:extLst>
        </c:ser>
        <c:dLbls>
          <c:showLegendKey val="0"/>
          <c:showVal val="0"/>
          <c:showCatName val="0"/>
          <c:showSerName val="0"/>
          <c:showPercent val="0"/>
          <c:showBubbleSize val="0"/>
        </c:dLbls>
        <c:axId val="1772067071"/>
        <c:axId val="1772065823"/>
        <c:extLst>
          <c:ext xmlns:c15="http://schemas.microsoft.com/office/drawing/2012/chart" uri="{02D57815-91ED-43cb-92C2-25804820EDAC}">
            <c15:filteredRadarSeries>
              <c15:ser>
                <c:idx val="0"/>
                <c:order val="0"/>
                <c:tx>
                  <c:strRef>
                    <c:extLst>
                      <c:ext uri="{02D57815-91ED-43cb-92C2-25804820EDAC}">
                        <c15:formulaRef>
                          <c15:sqref>'Résultats - Service 2'!$B$5</c15:sqref>
                        </c15:formulaRef>
                      </c:ext>
                    </c:extLst>
                    <c:strCache>
                      <c:ptCount val="1"/>
                      <c:pt idx="0">
                        <c:v>OUI</c:v>
                      </c:pt>
                    </c:strCache>
                  </c:strRef>
                </c:tx>
                <c:spPr>
                  <a:ln w="28575" cap="rnd">
                    <a:solidFill>
                      <a:schemeClr val="accent6">
                        <a:tint val="58000"/>
                      </a:schemeClr>
                    </a:solidFill>
                    <a:round/>
                  </a:ln>
                  <a:effectLst/>
                </c:spPr>
                <c:marker>
                  <c:symbol val="none"/>
                </c:marker>
                <c:cat>
                  <c:strRef>
                    <c:extLst>
                      <c:ext uri="{02D57815-91ED-43cb-92C2-25804820EDAC}">
                        <c15:formulaRef>
                          <c15:sqref>'Résultats - Service 2'!$A$6:$A$8</c15:sqref>
                        </c15:formulaRef>
                      </c:ext>
                    </c:extLst>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extLst>
                      <c:ext uri="{02D57815-91ED-43cb-92C2-25804820EDAC}">
                        <c15:formulaRef>
                          <c15:sqref>'Résultats - Service 2'!$B$6:$B$8</c15:sqref>
                        </c15:formulaRef>
                      </c:ext>
                    </c:extLst>
                    <c:numCache>
                      <c:formatCode>General</c:formatCode>
                      <c:ptCount val="3"/>
                      <c:pt idx="0">
                        <c:v>0</c:v>
                      </c:pt>
                      <c:pt idx="1">
                        <c:v>0</c:v>
                      </c:pt>
                      <c:pt idx="2">
                        <c:v>0</c:v>
                      </c:pt>
                    </c:numCache>
                  </c:numRef>
                </c:val>
                <c:extLst>
                  <c:ext xmlns:c16="http://schemas.microsoft.com/office/drawing/2014/chart" uri="{C3380CC4-5D6E-409C-BE32-E72D297353CC}">
                    <c16:uniqueId val="{00000001-1BA5-44C4-889E-DE221F6D5ACF}"/>
                  </c:ext>
                </c:extLst>
              </c15:ser>
            </c15:filteredRadarSeries>
            <c15:filteredRadarSeries>
              <c15:ser>
                <c:idx val="1"/>
                <c:order val="1"/>
                <c:tx>
                  <c:strRef>
                    <c:extLst>
                      <c:ext xmlns:c15="http://schemas.microsoft.com/office/drawing/2012/chart" uri="{02D57815-91ED-43cb-92C2-25804820EDAC}">
                        <c15:formulaRef>
                          <c15:sqref>'Résultats - Service 2'!$C$5</c15:sqref>
                        </c15:formulaRef>
                      </c:ext>
                    </c:extLst>
                    <c:strCache>
                      <c:ptCount val="1"/>
                      <c:pt idx="0">
                        <c:v>NON</c:v>
                      </c:pt>
                    </c:strCache>
                  </c:strRef>
                </c:tx>
                <c:spPr>
                  <a:ln w="28575" cap="rnd">
                    <a:solidFill>
                      <a:schemeClr val="accent6">
                        <a:tint val="86000"/>
                      </a:schemeClr>
                    </a:solidFill>
                    <a:round/>
                  </a:ln>
                  <a:effectLst/>
                </c:spPr>
                <c:marker>
                  <c:symbol val="none"/>
                </c:marker>
                <c:cat>
                  <c:strRef>
                    <c:extLst>
                      <c:ext xmlns:c15="http://schemas.microsoft.com/office/drawing/2012/chart" uri="{02D57815-91ED-43cb-92C2-25804820EDAC}">
                        <c15:formulaRef>
                          <c15:sqref>'Résultats - Service 2'!$A$6:$A$8</c15:sqref>
                        </c15:formulaRef>
                      </c:ext>
                    </c:extLst>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extLst>
                      <c:ext xmlns:c15="http://schemas.microsoft.com/office/drawing/2012/chart" uri="{02D57815-91ED-43cb-92C2-25804820EDAC}">
                        <c15:formulaRef>
                          <c15:sqref>'Résultats - Service 2'!$C$6:$C$8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2-1BA5-44C4-889E-DE221F6D5ACF}"/>
                  </c:ext>
                </c:extLst>
              </c15:ser>
            </c15:filteredRadarSeries>
            <c15:filteredRadarSeries>
              <c15:ser>
                <c:idx val="2"/>
                <c:order val="2"/>
                <c:tx>
                  <c:strRef>
                    <c:extLst>
                      <c:ext xmlns:c15="http://schemas.microsoft.com/office/drawing/2012/chart" uri="{02D57815-91ED-43cb-92C2-25804820EDAC}">
                        <c15:formulaRef>
                          <c15:sqref>'Résultats - Service 2'!$D$5</c15:sqref>
                        </c15:formulaRef>
                      </c:ext>
                    </c:extLst>
                    <c:strCache>
                      <c:ptCount val="1"/>
                      <c:pt idx="0">
                        <c:v>NA</c:v>
                      </c:pt>
                    </c:strCache>
                  </c:strRef>
                </c:tx>
                <c:spPr>
                  <a:ln w="28575" cap="rnd">
                    <a:solidFill>
                      <a:schemeClr val="accent6">
                        <a:shade val="86000"/>
                      </a:schemeClr>
                    </a:solidFill>
                    <a:round/>
                  </a:ln>
                  <a:effectLst/>
                </c:spPr>
                <c:marker>
                  <c:symbol val="none"/>
                </c:marker>
                <c:cat>
                  <c:strRef>
                    <c:extLst>
                      <c:ext xmlns:c15="http://schemas.microsoft.com/office/drawing/2012/chart" uri="{02D57815-91ED-43cb-92C2-25804820EDAC}">
                        <c15:formulaRef>
                          <c15:sqref>'Résultats - Service 2'!$A$6:$A$8</c15:sqref>
                        </c15:formulaRef>
                      </c:ext>
                    </c:extLst>
                    <c:strCache>
                      <c:ptCount val="3"/>
                      <c:pt idx="0">
                        <c:v>Chapitre 1 : Le patient 
(8 éléments d'évaluation)</c:v>
                      </c:pt>
                      <c:pt idx="1">
                        <c:v>Chapitre 2 : Les équipes de soin 
(42 éléments d'évaluation)</c:v>
                      </c:pt>
                      <c:pt idx="2">
                        <c:v>Chapitre 3 : L'établissement de santé 
(1 élément d'évaluation)</c:v>
                      </c:pt>
                    </c:strCache>
                  </c:strRef>
                </c:cat>
                <c:val>
                  <c:numRef>
                    <c:extLst>
                      <c:ext xmlns:c15="http://schemas.microsoft.com/office/drawing/2012/chart" uri="{02D57815-91ED-43cb-92C2-25804820EDAC}">
                        <c15:formulaRef>
                          <c15:sqref>'Résultats - Service 2'!$D$6:$D$8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3-1BA5-44C4-889E-DE221F6D5ACF}"/>
                  </c:ext>
                </c:extLst>
              </c15:ser>
            </c15:filteredRadarSeries>
          </c:ext>
        </c:extLst>
      </c:radarChart>
      <c:catAx>
        <c:axId val="177206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1772065823"/>
        <c:crosses val="autoZero"/>
        <c:auto val="1"/>
        <c:lblAlgn val="ctr"/>
        <c:lblOffset val="100"/>
        <c:noMultiLvlLbl val="0"/>
      </c:catAx>
      <c:valAx>
        <c:axId val="1772065823"/>
        <c:scaling>
          <c:orientation val="minMax"/>
          <c:max val="1"/>
          <c:min val="0"/>
        </c:scaling>
        <c:delete val="0"/>
        <c:axPos val="l"/>
        <c:majorGridlines>
          <c:spPr>
            <a:ln w="9525" cap="flat" cmpd="sng" algn="ctr">
              <a:solidFill>
                <a:schemeClr val="accent6">
                  <a:lumMod val="40000"/>
                  <a:lumOff val="60000"/>
                </a:schemeClr>
              </a:solidFill>
              <a:round/>
            </a:ln>
            <a:effectLst/>
          </c:spPr>
        </c:majorGridlines>
        <c:numFmt formatCode="0%" sourceLinked="1"/>
        <c:majorTickMark val="out"/>
        <c:minorTickMark val="none"/>
        <c:tickLblPos val="nextTo"/>
        <c:spPr>
          <a:noFill/>
          <a:ln>
            <a:solidFill>
              <a:schemeClr val="accent6"/>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72067071"/>
        <c:crosses val="autoZero"/>
        <c:crossBetween val="between"/>
        <c:majorUnit val="0.2"/>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a:t>
            </a:r>
            <a:r>
              <a:rPr lang="en-US" sz="1300" baseline="0"/>
              <a:t>ntage</a:t>
            </a:r>
            <a:r>
              <a:rPr lang="en-US" sz="1300"/>
              <a:t> de conformité par objectif</a:t>
            </a:r>
          </a:p>
        </c:rich>
      </c:tx>
      <c:overlay val="0"/>
      <c:spPr>
        <a:solidFill>
          <a:schemeClr val="accent4">
            <a:lumMod val="40000"/>
            <a:lumOff val="6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6178007904653944"/>
          <c:y val="0.2621292903939707"/>
          <c:w val="0.48681597679667471"/>
          <c:h val="0.64324784594727713"/>
        </c:manualLayout>
      </c:layout>
      <c:radarChart>
        <c:radarStyle val="marker"/>
        <c:varyColors val="0"/>
        <c:ser>
          <c:idx val="3"/>
          <c:order val="3"/>
          <c:tx>
            <c:strRef>
              <c:f>'Résultats - Service 2'!$E$11</c:f>
              <c:strCache>
                <c:ptCount val="1"/>
                <c:pt idx="0">
                  <c:v>% de conformité</c:v>
                </c:pt>
              </c:strCache>
            </c:strRef>
          </c:tx>
          <c:spPr>
            <a:ln w="28575" cap="rnd">
              <a:solidFill>
                <a:schemeClr val="accent6">
                  <a:lumMod val="75000"/>
                </a:schemeClr>
              </a:solidFill>
              <a:round/>
            </a:ln>
            <a:effectLst/>
          </c:spPr>
          <c:marker>
            <c:symbol val="none"/>
          </c:marker>
          <c:cat>
            <c:strRef>
              <c:f>'Résultats - Service 2'!$A$12:$A$17</c:f>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f>'Résultats - Service 2'!$E$12:$E$17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082-457B-AE7D-EFED8B984073}"/>
            </c:ext>
          </c:extLst>
        </c:ser>
        <c:dLbls>
          <c:showLegendKey val="0"/>
          <c:showVal val="0"/>
          <c:showCatName val="0"/>
          <c:showSerName val="0"/>
          <c:showPercent val="0"/>
          <c:showBubbleSize val="0"/>
        </c:dLbls>
        <c:axId val="233550447"/>
        <c:axId val="233552943"/>
        <c:extLst>
          <c:ext xmlns:c15="http://schemas.microsoft.com/office/drawing/2012/chart" uri="{02D57815-91ED-43cb-92C2-25804820EDAC}">
            <c15:filteredRadarSeries>
              <c15:ser>
                <c:idx val="0"/>
                <c:order val="0"/>
                <c:tx>
                  <c:strRef>
                    <c:extLst>
                      <c:ext uri="{02D57815-91ED-43cb-92C2-25804820EDAC}">
                        <c15:formulaRef>
                          <c15:sqref>'Résultats - Service 2'!$B$11</c15:sqref>
                        </c15:formulaRef>
                      </c:ext>
                    </c:extLst>
                    <c:strCache>
                      <c:ptCount val="1"/>
                      <c:pt idx="0">
                        <c:v>OUI</c:v>
                      </c:pt>
                    </c:strCache>
                  </c:strRef>
                </c:tx>
                <c:spPr>
                  <a:ln w="28575" cap="rnd">
                    <a:solidFill>
                      <a:schemeClr val="accent6">
                        <a:shade val="58000"/>
                      </a:schemeClr>
                    </a:solidFill>
                    <a:round/>
                  </a:ln>
                  <a:effectLst/>
                </c:spPr>
                <c:marker>
                  <c:symbol val="none"/>
                </c:marker>
                <c:cat>
                  <c:strRef>
                    <c:extLst>
                      <c:ext uri="{02D57815-91ED-43cb-92C2-25804820EDAC}">
                        <c15:formulaRef>
                          <c15:sqref>'Résultats - Service 2'!$A$12:$A$17</c15:sqref>
                        </c15:formulaRef>
                      </c:ext>
                    </c:extLst>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extLst>
                      <c:ext uri="{02D57815-91ED-43cb-92C2-25804820EDAC}">
                        <c15:formulaRef>
                          <c15:sqref>'Résultats - Service 2'!$B$12:$B$17</c15:sqref>
                        </c15:formulaRef>
                      </c:ext>
                    </c:extLst>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C082-457B-AE7D-EFED8B984073}"/>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'Résultats - Service 2'!$C$11</c15:sqref>
                        </c15:formulaRef>
                      </c:ext>
                    </c:extLst>
                    <c:strCache>
                      <c:ptCount val="1"/>
                      <c:pt idx="0">
                        <c:v>NON</c:v>
                      </c:pt>
                    </c:strCache>
                  </c:strRef>
                </c:tx>
                <c:spPr>
                  <a:ln w="28575" cap="rnd">
                    <a:solidFill>
                      <a:schemeClr val="accent6">
                        <a:shade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2'!$A$12:$A$17</c15:sqref>
                        </c15:formulaRef>
                      </c:ext>
                    </c:extLst>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extLst xmlns:c15="http://schemas.microsoft.com/office/drawing/2012/chart">
                      <c:ext xmlns:c15="http://schemas.microsoft.com/office/drawing/2012/chart" uri="{02D57815-91ED-43cb-92C2-25804820EDAC}">
                        <c15:formulaRef>
                          <c15:sqref>'Résultats - Service 2'!$C$12:$C$17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2-C082-457B-AE7D-EFED8B984073}"/>
                  </c:ext>
                </c:extLst>
              </c15:ser>
            </c15:filteredRadarSeries>
            <c15:filteredRadarSeries>
              <c15:ser>
                <c:idx val="2"/>
                <c:order val="2"/>
                <c:tx>
                  <c:strRef>
                    <c:extLst xmlns:c15="http://schemas.microsoft.com/office/drawing/2012/chart">
                      <c:ext xmlns:c15="http://schemas.microsoft.com/office/drawing/2012/chart" uri="{02D57815-91ED-43cb-92C2-25804820EDAC}">
                        <c15:formulaRef>
                          <c15:sqref>'Résultats - Service 2'!$D$11</c15:sqref>
                        </c15:formulaRef>
                      </c:ext>
                    </c:extLst>
                    <c:strCache>
                      <c:ptCount val="1"/>
                      <c:pt idx="0">
                        <c:v>NA</c:v>
                      </c:pt>
                    </c:strCache>
                  </c:strRef>
                </c:tx>
                <c:spPr>
                  <a:ln w="28575" cap="rnd">
                    <a:solidFill>
                      <a:schemeClr val="accent6">
                        <a:tint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2'!$A$12:$A$17</c15:sqref>
                        </c15:formulaRef>
                      </c:ext>
                    </c:extLst>
                    <c:strCache>
                      <c:ptCount val="6"/>
                      <c:pt idx="0">
                        <c:v>1.1 Le respect des droits du patient 
(4 éléments d'évaluation)</c:v>
                      </c:pt>
                      <c:pt idx="1">
                        <c:v>1.2 L'information du patient 
(4 éléments d'évaluation)</c:v>
                      </c:pt>
                      <c:pt idx="2">
                        <c:v>2.1 La coordination des équipes pour la prise en charge du patient 
(5 éléments d'évaluation)</c:v>
                      </c:pt>
                      <c:pt idx="3">
                        <c:v>2.2 La maîtrise des risques liés aux pratiques 
(31 éléments d'évaluation)</c:v>
                      </c:pt>
                      <c:pt idx="4">
                        <c:v>2.4 La culture de la pertinence et de l'évaluation 
(6 éléments d'évaluation)</c:v>
                      </c:pt>
                      <c:pt idx="5">
                        <c:v>3.4 L'adaptation à des soins écoresponsables et aux innovations numériques 
(1 seul élément d'évaluation)</c:v>
                      </c:pt>
                    </c:strCache>
                  </c:strRef>
                </c:cat>
                <c:val>
                  <c:numRef>
                    <c:extLst xmlns:c15="http://schemas.microsoft.com/office/drawing/2012/chart">
                      <c:ext xmlns:c15="http://schemas.microsoft.com/office/drawing/2012/chart" uri="{02D57815-91ED-43cb-92C2-25804820EDAC}">
                        <c15:formulaRef>
                          <c15:sqref>'Résultats - Service 2'!$D$12:$D$17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3-C082-457B-AE7D-EFED8B984073}"/>
                  </c:ext>
                </c:extLst>
              </c15:ser>
            </c15:filteredRadarSeries>
          </c:ext>
        </c:extLst>
      </c:radarChart>
      <c:catAx>
        <c:axId val="233550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233552943"/>
        <c:crosses val="autoZero"/>
        <c:auto val="1"/>
        <c:lblAlgn val="ctr"/>
        <c:lblOffset val="100"/>
        <c:noMultiLvlLbl val="0"/>
      </c:catAx>
      <c:valAx>
        <c:axId val="233552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3355044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19685039370078741" l="0.23622047244094491" r="0.23622047244094491" t="0.74803149606299213" header="0.31496062992125984" footer="0.31496062992125984"/>
    <c:pageSetup paperSize="9" orientation="landscape"/>
  </c:printSettings>
</c:chartSpace>
</file>

<file path=xl/charts/colors1.xml><?xml version="1.0" encoding="utf-8"?>
<cs:colorStyle xmlns:cs="http://schemas.microsoft.com/office/drawing/2012/chartStyle" xmlns:a="http://schemas.openxmlformats.org/drawingml/2006/main" meth="withinLinearReversed" id="26">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Reversed" id="26">
  <a:schemeClr val="accent6"/>
</cs:colorStyle>
</file>

<file path=xl/charts/colors4.xml><?xml version="1.0" encoding="utf-8"?>
<cs:colorStyle xmlns:cs="http://schemas.microsoft.com/office/drawing/2012/chartStyle" xmlns:a="http://schemas.openxmlformats.org/drawingml/2006/main" meth="withinLinear" id="19">
  <a:schemeClr val="accent6"/>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30480</xdr:colOff>
      <xdr:row>6</xdr:row>
      <xdr:rowOff>53340</xdr:rowOff>
    </xdr:from>
    <xdr:to>
      <xdr:col>7</xdr:col>
      <xdr:colOff>685800</xdr:colOff>
      <xdr:row>67</xdr:row>
      <xdr:rowOff>15240</xdr:rowOff>
    </xdr:to>
    <xdr:sp macro="" textlink="">
      <xdr:nvSpPr>
        <xdr:cNvPr id="2" name="ZoneTexte 1">
          <a:extLst>
            <a:ext uri="{FF2B5EF4-FFF2-40B4-BE49-F238E27FC236}">
              <a16:creationId xmlns:a16="http://schemas.microsoft.com/office/drawing/2014/main" id="{9A90C0B2-BBB4-4A81-B2C8-2EA73BCEEB4F}"/>
            </a:ext>
          </a:extLst>
        </xdr:cNvPr>
        <xdr:cNvSpPr txBox="1"/>
      </xdr:nvSpPr>
      <xdr:spPr>
        <a:xfrm>
          <a:off x="30480" y="53340"/>
          <a:ext cx="6202680" cy="11117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050">
              <a:solidFill>
                <a:schemeClr val="dk1"/>
              </a:solidFill>
              <a:effectLst/>
              <a:latin typeface="+mn-lt"/>
              <a:ea typeface="+mn-ea"/>
              <a:cs typeface="+mn-cs"/>
            </a:rPr>
            <a:t>L’Omédit Normandie en lien avec le réseau Qual’Va </a:t>
          </a:r>
          <a:r>
            <a:rPr lang="fr-FR" sz="1050" b="0">
              <a:solidFill>
                <a:sysClr val="windowText" lastClr="000000"/>
              </a:solidFill>
              <a:effectLst/>
              <a:latin typeface="+mn-lt"/>
              <a:ea typeface="+mn-ea"/>
              <a:cs typeface="+mn-cs"/>
            </a:rPr>
            <a:t>a décidé de mettre à disposition un nouvel audit </a:t>
          </a:r>
          <a:r>
            <a:rPr lang="fr-FR" sz="1050">
              <a:solidFill>
                <a:schemeClr val="dk1"/>
              </a:solidFill>
              <a:effectLst/>
              <a:latin typeface="+mn-lt"/>
              <a:ea typeface="+mn-ea"/>
              <a:cs typeface="+mn-cs"/>
            </a:rPr>
            <a:t>croisé afin de vous permettre de mieux répondre aux exigences de la certification de l’HAS. Cet audit se présente sous forme de grilles réalisées à partir des grilles CALISTA de l’HAS. Attention</a:t>
          </a:r>
          <a:r>
            <a:rPr lang="fr-FR" sz="1050" baseline="0">
              <a:solidFill>
                <a:schemeClr val="dk1"/>
              </a:solidFill>
              <a:effectLst/>
              <a:latin typeface="+mn-lt"/>
              <a:ea typeface="+mn-ea"/>
              <a:cs typeface="+mn-cs"/>
            </a:rPr>
            <a:t> cette grille n'est pas stricto sensu "traceur ciblé médicament".</a:t>
          </a:r>
        </a:p>
        <a:p>
          <a:r>
            <a:rPr lang="fr-FR" sz="1050">
              <a:solidFill>
                <a:schemeClr val="dk1"/>
              </a:solidFill>
              <a:effectLst/>
              <a:latin typeface="+mn-lt"/>
              <a:ea typeface="+mn-ea"/>
              <a:cs typeface="+mn-cs"/>
            </a:rPr>
            <a:t> </a:t>
          </a:r>
        </a:p>
        <a:p>
          <a:r>
            <a:rPr lang="fr-FR" sz="1050">
              <a:solidFill>
                <a:schemeClr val="dk1"/>
              </a:solidFill>
              <a:effectLst/>
              <a:latin typeface="+mn-lt"/>
              <a:ea typeface="+mn-ea"/>
              <a:cs typeface="+mn-cs"/>
            </a:rPr>
            <a:t>Cet audit croisé a pour but de vous aider à mieux comprendre les différentes méthodes d’évaluations des experts visiteurs et notamment la méthode de traceur ciblé dont un des thèmes est le « Circuit du médicament et des produits de santé ». Afin de compléter ce traceur ciblé, nous vous proposons en plus de réaliser un entretien patient avec un patient du service audité.</a:t>
          </a:r>
        </a:p>
        <a:p>
          <a:r>
            <a:rPr lang="fr-FR" sz="1050">
              <a:solidFill>
                <a:schemeClr val="dk1"/>
              </a:solidFill>
              <a:effectLst/>
              <a:latin typeface="+mn-lt"/>
              <a:ea typeface="+mn-ea"/>
              <a:cs typeface="+mn-cs"/>
            </a:rPr>
            <a:t>Le</a:t>
          </a:r>
          <a:r>
            <a:rPr lang="fr-FR" sz="1050" baseline="0">
              <a:solidFill>
                <a:schemeClr val="dk1"/>
              </a:solidFill>
              <a:effectLst/>
              <a:latin typeface="+mn-lt"/>
              <a:ea typeface="+mn-ea"/>
              <a:cs typeface="+mn-cs"/>
            </a:rPr>
            <a:t> critère relatif aux protocoles d'antibioprophylaxie n'est pas abordé (Traceur ciblé secteur interventionnel).</a:t>
          </a:r>
          <a:endParaRPr lang="fr-FR" sz="1050">
            <a:solidFill>
              <a:schemeClr val="dk1"/>
            </a:solidFill>
            <a:effectLst/>
            <a:latin typeface="+mn-lt"/>
            <a:ea typeface="+mn-ea"/>
            <a:cs typeface="+mn-cs"/>
          </a:endParaRPr>
        </a:p>
        <a:p>
          <a:endParaRPr lang="fr-FR" sz="1050"/>
        </a:p>
        <a:p>
          <a:r>
            <a:rPr lang="fr-FR" sz="1000" b="1">
              <a:solidFill>
                <a:schemeClr val="dk1"/>
              </a:solidFill>
              <a:effectLst/>
              <a:latin typeface="+mn-lt"/>
              <a:ea typeface="+mn-ea"/>
              <a:cs typeface="+mn-cs"/>
            </a:rPr>
            <a:t>Comment procéder?</a:t>
          </a: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Le jour de l'audit, par les auditeurs</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1- Remplir </a:t>
          </a:r>
          <a:r>
            <a:rPr lang="fr-FR" sz="1000" u="sng">
              <a:solidFill>
                <a:schemeClr val="dk1"/>
              </a:solidFill>
              <a:effectLst/>
              <a:latin typeface="+mn-lt"/>
              <a:ea typeface="+mn-ea"/>
              <a:cs typeface="+mn-cs"/>
            </a:rPr>
            <a:t>l'onglet </a:t>
          </a:r>
          <a:r>
            <a:rPr lang="fr-FR" sz="1000" b="1" u="sng">
              <a:solidFill>
                <a:schemeClr val="accent6"/>
              </a:solidFill>
              <a:effectLst/>
              <a:latin typeface="+mn-lt"/>
              <a:ea typeface="+mn-ea"/>
              <a:cs typeface="+mn-cs"/>
            </a:rPr>
            <a:t>"Informations générales</a:t>
          </a:r>
          <a:r>
            <a:rPr lang="fr-FR" sz="1000" b="0" u="sng">
              <a:solidFill>
                <a:schemeClr val="accent6"/>
              </a:solidFill>
              <a:effectLst/>
              <a:latin typeface="+mn-lt"/>
              <a:ea typeface="+mn-ea"/>
              <a:cs typeface="+mn-cs"/>
            </a:rPr>
            <a:t>"</a:t>
          </a:r>
          <a:r>
            <a:rPr lang="fr-FR" sz="1000">
              <a:solidFill>
                <a:schemeClr val="accent6"/>
              </a:solidFill>
              <a:effectLst/>
              <a:latin typeface="+mn-lt"/>
              <a:ea typeface="+mn-ea"/>
              <a:cs typeface="+mn-cs"/>
            </a:rPr>
            <a:t> </a:t>
          </a:r>
          <a:r>
            <a:rPr lang="fr-FR" sz="1000">
              <a:solidFill>
                <a:schemeClr val="dk1"/>
              </a:solidFill>
              <a:effectLst/>
              <a:latin typeface="+mn-lt"/>
              <a:ea typeface="+mn-ea"/>
              <a:cs typeface="+mn-cs"/>
            </a:rPr>
            <a:t>par l'établissement audité (avec choix des 2 services à auditer)</a:t>
          </a:r>
        </a:p>
        <a:p>
          <a:r>
            <a:rPr lang="fr-FR" sz="1000">
              <a:solidFill>
                <a:schemeClr val="dk1"/>
              </a:solidFill>
              <a:effectLst/>
              <a:latin typeface="+mn-lt"/>
              <a:ea typeface="+mn-ea"/>
              <a:cs typeface="+mn-cs"/>
            </a:rPr>
            <a:t>2- Remplir </a:t>
          </a:r>
          <a:r>
            <a:rPr lang="fr-FR" sz="1000" u="sng">
              <a:solidFill>
                <a:schemeClr val="dk1"/>
              </a:solidFill>
              <a:effectLst/>
              <a:latin typeface="+mn-lt"/>
              <a:ea typeface="+mn-ea"/>
              <a:cs typeface="+mn-cs"/>
            </a:rPr>
            <a:t>les grilles </a:t>
          </a:r>
          <a:r>
            <a:rPr lang="fr-FR" sz="1000" b="1" u="sng">
              <a:solidFill>
                <a:schemeClr val="accent6"/>
              </a:solidFill>
              <a:effectLst/>
              <a:latin typeface="+mn-lt"/>
              <a:ea typeface="+mn-ea"/>
              <a:cs typeface="+mn-cs"/>
            </a:rPr>
            <a:t>"Audit croisé - Service 1"</a:t>
          </a:r>
          <a:r>
            <a:rPr lang="fr-FR" sz="1000" u="sng">
              <a:solidFill>
                <a:schemeClr val="dk1"/>
              </a:solidFill>
              <a:effectLst/>
              <a:latin typeface="+mn-lt"/>
              <a:ea typeface="+mn-ea"/>
              <a:cs typeface="+mn-cs"/>
            </a:rPr>
            <a:t> et </a:t>
          </a:r>
          <a:r>
            <a:rPr lang="fr-FR" sz="1000" b="1" u="sng">
              <a:solidFill>
                <a:schemeClr val="accent6"/>
              </a:solidFill>
              <a:effectLst/>
              <a:latin typeface="+mn-lt"/>
              <a:ea typeface="+mn-ea"/>
              <a:cs typeface="+mn-cs"/>
            </a:rPr>
            <a:t>"Entretien patient - service 1"</a:t>
          </a:r>
          <a:r>
            <a:rPr lang="fr-FR" sz="1000">
              <a:solidFill>
                <a:schemeClr val="accent6"/>
              </a:solidFill>
              <a:effectLst/>
              <a:latin typeface="+mn-lt"/>
              <a:ea typeface="+mn-ea"/>
              <a:cs typeface="+mn-cs"/>
            </a:rPr>
            <a:t> </a:t>
          </a:r>
          <a:r>
            <a:rPr lang="fr-FR" sz="1000">
              <a:solidFill>
                <a:schemeClr val="dk1"/>
              </a:solidFill>
              <a:effectLst/>
              <a:latin typeface="+mn-lt"/>
              <a:ea typeface="+mn-ea"/>
              <a:cs typeface="+mn-cs"/>
            </a:rPr>
            <a:t>du 1</a:t>
          </a:r>
          <a:r>
            <a:rPr lang="fr-FR" sz="1000" baseline="30000">
              <a:solidFill>
                <a:schemeClr val="dk1"/>
              </a:solidFill>
              <a:effectLst/>
              <a:latin typeface="+mn-lt"/>
              <a:ea typeface="+mn-ea"/>
              <a:cs typeface="+mn-cs"/>
            </a:rPr>
            <a:t>er</a:t>
          </a:r>
          <a:r>
            <a:rPr lang="fr-FR" sz="1000">
              <a:solidFill>
                <a:schemeClr val="dk1"/>
              </a:solidFill>
              <a:effectLst/>
              <a:latin typeface="+mn-lt"/>
              <a:ea typeface="+mn-ea"/>
              <a:cs typeface="+mn-cs"/>
            </a:rPr>
            <a:t> service choisi suite à la visite du service, aux entretiens avec les professionnels et aux observations faites. </a:t>
          </a:r>
          <a:r>
            <a:rPr lang="fr-FR" sz="1000" b="1">
              <a:solidFill>
                <a:schemeClr val="dk1"/>
              </a:solidFill>
              <a:effectLst/>
              <a:latin typeface="+mn-lt"/>
              <a:ea typeface="+mn-ea"/>
              <a:cs typeface="+mn-cs"/>
            </a:rPr>
            <a:t>Ne</a:t>
          </a:r>
          <a:r>
            <a:rPr lang="fr-FR" sz="1000" b="1" baseline="0">
              <a:solidFill>
                <a:schemeClr val="dk1"/>
              </a:solidFill>
              <a:effectLst/>
              <a:latin typeface="+mn-lt"/>
              <a:ea typeface="+mn-ea"/>
              <a:cs typeface="+mn-cs"/>
            </a:rPr>
            <a:t> pas laisser de cases vides.</a:t>
          </a:r>
          <a:endParaRPr lang="fr-FR" sz="1000" b="1">
            <a:solidFill>
              <a:schemeClr val="dk1"/>
            </a:solidFill>
            <a:effectLst/>
            <a:latin typeface="+mn-lt"/>
            <a:ea typeface="+mn-ea"/>
            <a:cs typeface="+mn-cs"/>
          </a:endParaRPr>
        </a:p>
        <a:p>
          <a:r>
            <a:rPr lang="fr-FR" sz="1000">
              <a:solidFill>
                <a:schemeClr val="dk1"/>
              </a:solidFill>
              <a:effectLst/>
              <a:latin typeface="+mn-lt"/>
              <a:ea typeface="+mn-ea"/>
              <a:cs typeface="+mn-cs"/>
            </a:rPr>
            <a:t>3- Procéder de façon identique</a:t>
          </a:r>
          <a:r>
            <a:rPr lang="fr-FR" sz="1000" b="0">
              <a:solidFill>
                <a:sysClr val="windowText" lastClr="000000"/>
              </a:solidFill>
              <a:effectLst/>
              <a:latin typeface="+mn-lt"/>
              <a:ea typeface="+mn-ea"/>
              <a:cs typeface="+mn-cs"/>
            </a:rPr>
            <a:t> </a:t>
          </a:r>
          <a:r>
            <a:rPr lang="fr-FR" sz="1000">
              <a:solidFill>
                <a:schemeClr val="dk1"/>
              </a:solidFill>
              <a:effectLst/>
              <a:latin typeface="+mn-lt"/>
              <a:ea typeface="+mn-ea"/>
              <a:cs typeface="+mn-cs"/>
            </a:rPr>
            <a:t>pour le 2</a:t>
          </a:r>
          <a:r>
            <a:rPr lang="fr-FR" sz="1000" baseline="30000">
              <a:solidFill>
                <a:schemeClr val="dk1"/>
              </a:solidFill>
              <a:effectLst/>
              <a:latin typeface="+mn-lt"/>
              <a:ea typeface="+mn-ea"/>
              <a:cs typeface="+mn-cs"/>
            </a:rPr>
            <a:t>ème</a:t>
          </a:r>
          <a:r>
            <a:rPr lang="fr-FR" sz="1000">
              <a:solidFill>
                <a:schemeClr val="dk1"/>
              </a:solidFill>
              <a:effectLst/>
              <a:latin typeface="+mn-lt"/>
              <a:ea typeface="+mn-ea"/>
              <a:cs typeface="+mn-cs"/>
            </a:rPr>
            <a:t> service.</a:t>
          </a:r>
        </a:p>
        <a:p>
          <a:r>
            <a:rPr lang="fr-FR" sz="1000">
              <a:solidFill>
                <a:schemeClr val="dk1"/>
              </a:solidFill>
              <a:effectLst/>
              <a:latin typeface="+mn-lt"/>
              <a:ea typeface="+mn-ea"/>
              <a:cs typeface="+mn-cs"/>
            </a:rPr>
            <a:t>4- A partir de vos observations, remplir </a:t>
          </a:r>
          <a:r>
            <a:rPr lang="fr-FR" sz="1000" u="sng">
              <a:solidFill>
                <a:schemeClr val="dk1"/>
              </a:solidFill>
              <a:effectLst/>
              <a:latin typeface="+mn-lt"/>
              <a:ea typeface="+mn-ea"/>
              <a:cs typeface="+mn-cs"/>
            </a:rPr>
            <a:t>les zones </a:t>
          </a:r>
          <a:r>
            <a:rPr lang="fr-FR" sz="1000" b="1" u="sng">
              <a:solidFill>
                <a:schemeClr val="accent6"/>
              </a:solidFill>
              <a:effectLst/>
              <a:latin typeface="+mn-lt"/>
              <a:ea typeface="+mn-ea"/>
              <a:cs typeface="+mn-cs"/>
            </a:rPr>
            <a:t>"Points forts",</a:t>
          </a:r>
          <a:r>
            <a:rPr lang="fr-FR" sz="1000" u="sng">
              <a:solidFill>
                <a:schemeClr val="dk1"/>
              </a:solidFill>
              <a:effectLst/>
              <a:latin typeface="+mn-lt"/>
              <a:ea typeface="+mn-ea"/>
              <a:cs typeface="+mn-cs"/>
            </a:rPr>
            <a:t> </a:t>
          </a:r>
          <a:r>
            <a:rPr lang="fr-FR" sz="1000" b="1" u="sng">
              <a:solidFill>
                <a:schemeClr val="accent6"/>
              </a:solidFill>
              <a:effectLst/>
              <a:latin typeface="+mn-lt"/>
              <a:ea typeface="+mn-ea"/>
              <a:cs typeface="+mn-cs"/>
            </a:rPr>
            <a:t>"Points à améliorer"</a:t>
          </a:r>
          <a:r>
            <a:rPr lang="fr-FR" sz="1000" u="sng">
              <a:solidFill>
                <a:schemeClr val="accent6"/>
              </a:solidFill>
              <a:effectLst/>
              <a:latin typeface="+mn-lt"/>
              <a:ea typeface="+mn-ea"/>
              <a:cs typeface="+mn-cs"/>
            </a:rPr>
            <a:t> </a:t>
          </a:r>
          <a:r>
            <a:rPr lang="fr-FR" sz="1100" u="sng">
              <a:solidFill>
                <a:schemeClr val="dk1"/>
              </a:solidFill>
              <a:effectLst/>
              <a:latin typeface="+mn-lt"/>
              <a:ea typeface="+mn-ea"/>
              <a:cs typeface="+mn-cs"/>
            </a:rPr>
            <a:t>et </a:t>
          </a:r>
          <a:r>
            <a:rPr lang="fr-FR" sz="1100" b="1" u="sng">
              <a:solidFill>
                <a:schemeClr val="accent6"/>
              </a:solidFill>
              <a:effectLst/>
              <a:latin typeface="+mn-lt"/>
              <a:ea typeface="+mn-ea"/>
              <a:cs typeface="+mn-cs"/>
            </a:rPr>
            <a:t>"Actions à envisager" </a:t>
          </a:r>
          <a:r>
            <a:rPr lang="fr-FR" sz="1000" u="sng">
              <a:solidFill>
                <a:schemeClr val="dk1"/>
              </a:solidFill>
              <a:effectLst/>
              <a:latin typeface="+mn-lt"/>
              <a:ea typeface="+mn-ea"/>
              <a:cs typeface="+mn-cs"/>
            </a:rPr>
            <a:t>des onglets </a:t>
          </a:r>
          <a:r>
            <a:rPr lang="fr-FR" sz="1000" b="1" u="sng">
              <a:solidFill>
                <a:schemeClr val="accent6"/>
              </a:solidFill>
              <a:effectLst/>
              <a:latin typeface="+mn-lt"/>
              <a:ea typeface="+mn-ea"/>
              <a:cs typeface="+mn-cs"/>
            </a:rPr>
            <a:t>"Résultats - Service 1 et 2"</a:t>
          </a:r>
          <a:r>
            <a:rPr lang="fr-FR" sz="1000">
              <a:solidFill>
                <a:schemeClr val="dk1"/>
              </a:solidFill>
              <a:effectLst/>
              <a:latin typeface="+mn-lt"/>
              <a:ea typeface="+mn-ea"/>
              <a:cs typeface="+mn-cs"/>
            </a:rPr>
            <a:t>.</a:t>
          </a:r>
        </a:p>
        <a:p>
          <a:r>
            <a:rPr lang="fr-FR" sz="1000">
              <a:solidFill>
                <a:schemeClr val="dk1"/>
              </a:solidFill>
              <a:effectLst/>
              <a:latin typeface="+mn-lt"/>
              <a:ea typeface="+mn-ea"/>
              <a:cs typeface="+mn-cs"/>
            </a:rPr>
            <a:t>5- </a:t>
          </a:r>
          <a:r>
            <a:rPr lang="fr-FR" sz="1000" u="sng">
              <a:solidFill>
                <a:schemeClr val="dk1"/>
              </a:solidFill>
              <a:effectLst/>
              <a:latin typeface="+mn-lt"/>
              <a:ea typeface="+mn-ea"/>
              <a:cs typeface="+mn-cs"/>
            </a:rPr>
            <a:t>Les onglets </a:t>
          </a:r>
          <a:r>
            <a:rPr lang="fr-FR" sz="1000" b="1" u="sng">
              <a:solidFill>
                <a:schemeClr val="accent6"/>
              </a:solidFill>
              <a:effectLst/>
              <a:latin typeface="+mn-lt"/>
              <a:ea typeface="+mn-ea"/>
              <a:cs typeface="+mn-cs"/>
            </a:rPr>
            <a:t>"Résultats" </a:t>
          </a:r>
          <a:r>
            <a:rPr lang="fr-FR" sz="1000">
              <a:solidFill>
                <a:schemeClr val="dk1"/>
              </a:solidFill>
              <a:effectLst/>
              <a:latin typeface="+mn-lt"/>
              <a:ea typeface="+mn-ea"/>
              <a:cs typeface="+mn-cs"/>
            </a:rPr>
            <a:t>se calculent automatiquement en fonction des réponses saisies dans les grilles.</a:t>
          </a:r>
        </a:p>
        <a:p>
          <a:endParaRPr lang="fr-FR" sz="1000">
            <a:solidFill>
              <a:schemeClr val="dk1"/>
            </a:solidFill>
            <a:effectLst/>
            <a:latin typeface="+mn-lt"/>
            <a:ea typeface="+mn-ea"/>
            <a:cs typeface="+mn-cs"/>
          </a:endParaRPr>
        </a:p>
        <a:p>
          <a:r>
            <a:rPr lang="fr-FR" sz="1000" b="1" u="sng">
              <a:solidFill>
                <a:schemeClr val="dk1"/>
              </a:solidFill>
              <a:effectLst/>
              <a:latin typeface="+mn-lt"/>
              <a:ea typeface="+mn-ea"/>
              <a:cs typeface="+mn-cs"/>
            </a:rPr>
            <a:t>Code couleur</a:t>
          </a:r>
          <a:r>
            <a:rPr lang="fr-FR" sz="1000" b="1" u="sng" baseline="0">
              <a:solidFill>
                <a:schemeClr val="dk1"/>
              </a:solidFill>
              <a:effectLst/>
              <a:latin typeface="+mn-lt"/>
              <a:ea typeface="+mn-ea"/>
              <a:cs typeface="+mn-cs"/>
            </a:rPr>
            <a:t> des grilles Audit croisé</a:t>
          </a:r>
          <a:r>
            <a:rPr lang="fr-FR" sz="1000" b="1" u="none" baseline="0">
              <a:solidFill>
                <a:schemeClr val="dk1"/>
              </a:solidFill>
              <a:effectLst/>
              <a:latin typeface="+mn-lt"/>
              <a:ea typeface="+mn-ea"/>
              <a:cs typeface="+mn-cs"/>
            </a:rPr>
            <a:t> : </a:t>
          </a:r>
        </a:p>
        <a:p>
          <a:r>
            <a:rPr lang="fr-FR" sz="1000" baseline="0">
              <a:solidFill>
                <a:schemeClr val="dk1"/>
              </a:solidFill>
              <a:effectLst/>
              <a:latin typeface="+mn-lt"/>
              <a:ea typeface="+mn-ea"/>
              <a:cs typeface="+mn-cs"/>
            </a:rPr>
            <a:t>Les vigilances spécifiques indiquées </a:t>
          </a:r>
          <a:r>
            <a:rPr lang="fr-FR" sz="1000" b="1" baseline="0">
              <a:solidFill>
                <a:srgbClr val="FF0000"/>
              </a:solidFill>
              <a:effectLst/>
              <a:latin typeface="+mn-lt"/>
              <a:ea typeface="+mn-ea"/>
              <a:cs typeface="+mn-cs"/>
            </a:rPr>
            <a:t>en bleu</a:t>
          </a: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fr-FR" sz="1000" b="1" i="0" u="sng" strike="noStrike" kern="0" cap="none" spc="0" normalizeH="0" baseline="0" noProof="0">
              <a:ln>
                <a:noFill/>
              </a:ln>
              <a:solidFill>
                <a:prstClr val="black"/>
              </a:solidFill>
              <a:effectLst/>
              <a:uLnTx/>
              <a:uFillTx/>
              <a:latin typeface="+mn-lt"/>
              <a:ea typeface="+mn-ea"/>
              <a:cs typeface="+mn-cs"/>
            </a:rPr>
            <a:t>Code couleur des grilles Entretiens patients </a:t>
          </a:r>
          <a:r>
            <a:rPr kumimoji="0" lang="fr-FR" sz="1000" b="1" i="0" u="none" strike="noStrike" kern="0" cap="none" spc="0" normalizeH="0" baseline="0" noProof="0">
              <a:ln>
                <a:noFill/>
              </a:ln>
              <a:solidFill>
                <a:prstClr val="black"/>
              </a:solidFill>
              <a:effectLst/>
              <a:uLnTx/>
              <a:uFillTx/>
              <a:latin typeface="+mn-lt"/>
              <a:ea typeface="+mn-ea"/>
              <a:cs typeface="+mn-cs"/>
            </a:rPr>
            <a:t>: </a:t>
          </a: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a:solidFill>
                <a:srgbClr val="FF0000"/>
              </a:solidFill>
              <a:effectLst/>
              <a:latin typeface="+mn-lt"/>
              <a:ea typeface="+mn-ea"/>
              <a:cs typeface="+mn-cs"/>
            </a:rPr>
            <a:t>NB : Dès</a:t>
          </a:r>
          <a:r>
            <a:rPr lang="fr-FR" sz="1000" baseline="0">
              <a:solidFill>
                <a:srgbClr val="FF0000"/>
              </a:solidFill>
              <a:effectLst/>
              <a:latin typeface="+mn-lt"/>
              <a:ea typeface="+mn-ea"/>
              <a:cs typeface="+mn-cs"/>
            </a:rPr>
            <a:t> qu'il y a un "non " à une question, le critère d'évaluation sera considéré comme "non" : indiquer en colonne K l'ensemble des actions </a:t>
          </a:r>
          <a:endParaRPr lang="fr-FR" sz="1000">
            <a:solidFill>
              <a:srgbClr val="FF0000"/>
            </a:solidFill>
            <a:effectLst/>
            <a:latin typeface="+mn-lt"/>
            <a:ea typeface="+mn-ea"/>
            <a:cs typeface="+mn-cs"/>
          </a:endParaRP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NB:</a:t>
          </a:r>
          <a:r>
            <a:rPr lang="fr-FR" sz="1000" b="1" baseline="0">
              <a:solidFill>
                <a:schemeClr val="dk1"/>
              </a:solidFill>
              <a:effectLst/>
              <a:latin typeface="+mn-lt"/>
              <a:ea typeface="+mn-ea"/>
              <a:cs typeface="+mn-cs"/>
            </a:rPr>
            <a:t> </a:t>
          </a:r>
          <a:r>
            <a:rPr lang="fr-FR" sz="1000" baseline="0">
              <a:solidFill>
                <a:schemeClr val="dk1"/>
              </a:solidFill>
              <a:effectLst/>
              <a:latin typeface="+mn-lt"/>
              <a:ea typeface="+mn-ea"/>
              <a:cs typeface="+mn-cs"/>
            </a:rPr>
            <a:t>si vous souhaitez alléger le tableau visuellement avant de l'imprimer pour être plus à l'aise lors de votre audit, nous vous conseillons de masquer certaines colonnes du tableau :  </a:t>
          </a:r>
        </a:p>
        <a:p>
          <a:r>
            <a:rPr lang="fr-FR" sz="1000" baseline="0">
              <a:solidFill>
                <a:schemeClr val="dk1"/>
              </a:solidFill>
              <a:effectLst/>
              <a:latin typeface="+mn-lt"/>
              <a:ea typeface="+mn-ea"/>
              <a:cs typeface="+mn-cs"/>
            </a:rPr>
            <a:t>• Pour les onglets "</a:t>
          </a:r>
          <a:r>
            <a:rPr lang="fr-FR" sz="1100" b="0" u="none">
              <a:solidFill>
                <a:schemeClr val="dk1"/>
              </a:solidFill>
              <a:effectLst/>
              <a:latin typeface="+mn-lt"/>
              <a:ea typeface="+mn-ea"/>
              <a:cs typeface="+mn-cs"/>
            </a:rPr>
            <a:t>Audit croisé - Service 1 et 2</a:t>
          </a:r>
          <a:r>
            <a:rPr lang="fr-FR" sz="1000" baseline="0">
              <a:solidFill>
                <a:schemeClr val="dk1"/>
              </a:solidFill>
              <a:effectLst/>
              <a:latin typeface="+mn-lt"/>
              <a:ea typeface="+mn-ea"/>
              <a:cs typeface="+mn-cs"/>
            </a:rPr>
            <a:t>", les colonnes A, B et C peuvent être masquées.</a:t>
          </a:r>
        </a:p>
        <a:p>
          <a:r>
            <a:rPr lang="fr-FR" sz="1000" baseline="0">
              <a:solidFill>
                <a:schemeClr val="dk1"/>
              </a:solidFill>
              <a:effectLst/>
              <a:latin typeface="+mn-lt"/>
              <a:ea typeface="+mn-ea"/>
              <a:cs typeface="+mn-cs"/>
            </a:rPr>
            <a:t>• Pour les onglets "Entretien patient - Service 1 et 2", les colonnes A et B peuvent être masquées</a:t>
          </a:r>
          <a:r>
            <a:rPr lang="fr-FR" sz="1050" baseline="0">
              <a:solidFill>
                <a:schemeClr val="dk1"/>
              </a:solidFill>
              <a:effectLst/>
              <a:latin typeface="+mn-lt"/>
              <a:ea typeface="+mn-ea"/>
              <a:cs typeface="+mn-cs"/>
            </a:rPr>
            <a:t>.</a:t>
          </a:r>
        </a:p>
        <a:p>
          <a:r>
            <a:rPr lang="fr-FR" sz="1000" baseline="0">
              <a:solidFill>
                <a:schemeClr val="dk1"/>
              </a:solidFill>
              <a:effectLst/>
              <a:latin typeface="+mn-lt"/>
              <a:ea typeface="+mn-ea"/>
              <a:cs typeface="+mn-cs"/>
            </a:rPr>
            <a:t>De plus, les tableaux ont été pensés pour être imprimés en format A3 afin de rester lisibles.</a:t>
          </a:r>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u="sng">
              <a:solidFill>
                <a:schemeClr val="dk1"/>
              </a:solidFill>
              <a:effectLst/>
              <a:latin typeface="+mn-lt"/>
              <a:ea typeface="+mn-ea"/>
              <a:cs typeface="+mn-cs"/>
            </a:rPr>
            <a:t>Aide pour les auditeurs pour la réunion d'ouverture </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 </a:t>
          </a:r>
          <a:r>
            <a:rPr lang="fr-FR" sz="1000" b="1">
              <a:solidFill>
                <a:schemeClr val="dk1"/>
              </a:solidFill>
              <a:effectLst/>
              <a:latin typeface="+mn-lt"/>
              <a:ea typeface="+mn-ea"/>
              <a:cs typeface="+mn-cs"/>
            </a:rPr>
            <a:t>Tour de table : </a:t>
          </a:r>
          <a:r>
            <a:rPr lang="fr-FR" sz="1000">
              <a:solidFill>
                <a:schemeClr val="dk1"/>
              </a:solidFill>
              <a:effectLst/>
              <a:latin typeface="+mn-lt"/>
              <a:ea typeface="+mn-ea"/>
              <a:cs typeface="+mn-cs"/>
            </a:rPr>
            <a:t>présentation des participants</a:t>
          </a:r>
        </a:p>
        <a:p>
          <a:r>
            <a:rPr lang="fr-FR" sz="1000">
              <a:solidFill>
                <a:schemeClr val="dk1"/>
              </a:solidFill>
              <a:effectLst/>
              <a:latin typeface="+mn-lt"/>
              <a:ea typeface="+mn-ea"/>
              <a:cs typeface="+mn-cs"/>
            </a:rPr>
            <a:t>• Rappel des objectifs et contexte (onglet présentation)</a:t>
          </a:r>
        </a:p>
        <a:p>
          <a:r>
            <a:rPr lang="fr-FR" sz="1000">
              <a:solidFill>
                <a:schemeClr val="dk1"/>
              </a:solidFill>
              <a:effectLst/>
              <a:latin typeface="+mn-lt"/>
              <a:ea typeface="+mn-ea"/>
              <a:cs typeface="+mn-cs"/>
            </a:rPr>
            <a:t>• Rappels des modalités de l'audit avec présentation du programme de la journée d'audit : </a:t>
          </a:r>
        </a:p>
        <a:p>
          <a:r>
            <a:rPr lang="fr-FR" sz="1000">
              <a:solidFill>
                <a:schemeClr val="dk1"/>
              </a:solidFill>
              <a:effectLst/>
              <a:latin typeface="+mn-lt"/>
              <a:ea typeface="+mn-ea"/>
              <a:cs typeface="+mn-cs"/>
            </a:rPr>
            <a:t>          o 1 ou 2 services audités avec rencontres des professionnels : Médecins, cadres, IDE et patients + PUI  (pharmaciens, préparateurs et agents de logistique) </a:t>
          </a:r>
        </a:p>
        <a:p>
          <a:r>
            <a:rPr lang="fr-FR" sz="1000">
              <a:solidFill>
                <a:schemeClr val="dk1"/>
              </a:solidFill>
              <a:effectLst/>
              <a:latin typeface="+mn-lt"/>
              <a:ea typeface="+mn-ea"/>
              <a:cs typeface="+mn-cs"/>
            </a:rPr>
            <a:t>          o 1 ou 2 entretiens patient dans les services audités</a:t>
          </a:r>
        </a:p>
        <a:p>
          <a:r>
            <a:rPr lang="fr-FR" sz="1000">
              <a:solidFill>
                <a:schemeClr val="dk1"/>
              </a:solidFill>
              <a:effectLst/>
              <a:latin typeface="+mn-lt"/>
              <a:ea typeface="+mn-ea"/>
              <a:cs typeface="+mn-cs"/>
            </a:rPr>
            <a:t>          o temps de synthèse avec un regard sur l'autoévaluation réalisée par l'établissement en amont de cette journée </a:t>
          </a:r>
        </a:p>
        <a:p>
          <a:r>
            <a:rPr lang="fr-FR" sz="1000">
              <a:solidFill>
                <a:schemeClr val="dk1"/>
              </a:solidFill>
              <a:effectLst/>
              <a:latin typeface="+mn-lt"/>
              <a:ea typeface="+mn-ea"/>
              <a:cs typeface="+mn-cs"/>
            </a:rPr>
            <a:t>          o restitution à chaud avec identification de points forts et à améliorer de la structure. </a:t>
          </a:r>
        </a:p>
        <a:p>
          <a:r>
            <a:rPr lang="fr-FR" sz="1000">
              <a:solidFill>
                <a:schemeClr val="dk1"/>
              </a:solidFill>
              <a:effectLst/>
              <a:latin typeface="+mn-lt"/>
              <a:ea typeface="+mn-ea"/>
              <a:cs typeface="+mn-cs"/>
            </a:rPr>
            <a:t>La réception du rapport se fera dans le mois suivant cet audit au référent</a:t>
          </a:r>
          <a:r>
            <a:rPr lang="fr-FR" sz="1000" baseline="0">
              <a:solidFill>
                <a:schemeClr val="dk1"/>
              </a:solidFill>
              <a:effectLst/>
              <a:latin typeface="+mn-lt"/>
              <a:ea typeface="+mn-ea"/>
              <a:cs typeface="+mn-cs"/>
            </a:rPr>
            <a:t> de l'établissement audité avec copie à l'OMEDIT et Qual'Va</a:t>
          </a:r>
          <a:r>
            <a:rPr lang="fr-FR" sz="1000">
              <a:solidFill>
                <a:schemeClr val="dk1"/>
              </a:solidFill>
              <a:effectLst/>
              <a:latin typeface="+mn-lt"/>
              <a:ea typeface="+mn-ea"/>
              <a:cs typeface="+mn-cs"/>
            </a:rPr>
            <a:t>. </a:t>
          </a:r>
        </a:p>
        <a:p>
          <a:r>
            <a:rPr lang="fr-FR" sz="1000">
              <a:solidFill>
                <a:schemeClr val="dk1"/>
              </a:solidFill>
              <a:effectLst/>
              <a:latin typeface="+mn-lt"/>
              <a:ea typeface="+mn-ea"/>
              <a:cs typeface="+mn-cs"/>
            </a:rPr>
            <a:t>Expliquer le principe d'audit croisé.</a:t>
          </a:r>
        </a:p>
        <a:p>
          <a:r>
            <a:rPr lang="fr-FR" sz="1000">
              <a:solidFill>
                <a:schemeClr val="dk1"/>
              </a:solidFill>
              <a:effectLst/>
              <a:latin typeface="+mn-lt"/>
              <a:ea typeface="+mn-ea"/>
              <a:cs typeface="+mn-cs"/>
            </a:rPr>
            <a:t>Une synthèse anonymisée des résultats régionaux sera mise à disposition des établissements. Ces résultats régionaux permettront  de vous positionner par rapport à</a:t>
          </a:r>
          <a:r>
            <a:rPr lang="fr-FR" sz="1000" baseline="0">
              <a:solidFill>
                <a:schemeClr val="dk1"/>
              </a:solidFill>
              <a:effectLst/>
              <a:latin typeface="+mn-lt"/>
              <a:ea typeface="+mn-ea"/>
              <a:cs typeface="+mn-cs"/>
            </a:rPr>
            <a:t> l'ensemble des</a:t>
          </a:r>
          <a:r>
            <a:rPr lang="fr-FR" sz="1000">
              <a:solidFill>
                <a:schemeClr val="dk1"/>
              </a:solidFill>
              <a:effectLst/>
              <a:latin typeface="+mn-lt"/>
              <a:ea typeface="+mn-ea"/>
              <a:cs typeface="+mn-cs"/>
            </a:rPr>
            <a:t> établissements qui ont participé.</a:t>
          </a:r>
        </a:p>
        <a:p>
          <a:endParaRPr lang="fr-FR" sz="1000">
            <a:solidFill>
              <a:schemeClr val="dk1"/>
            </a:solidFill>
            <a:effectLst/>
            <a:latin typeface="+mn-lt"/>
            <a:ea typeface="+mn-ea"/>
            <a:cs typeface="+mn-cs"/>
          </a:endParaRPr>
        </a:p>
        <a:p>
          <a:r>
            <a:rPr lang="fr-FR" sz="1000" b="1" u="sng">
              <a:solidFill>
                <a:sysClr val="windowText" lastClr="000000"/>
              </a:solidFill>
              <a:effectLst/>
              <a:latin typeface="+mn-lt"/>
              <a:ea typeface="+mn-ea"/>
              <a:cs typeface="+mn-cs"/>
            </a:rPr>
            <a:t>Aide pour les auditeurs </a:t>
          </a:r>
          <a:r>
            <a:rPr lang="fr-FR" sz="1000" b="1" u="sng">
              <a:solidFill>
                <a:schemeClr val="dk1"/>
              </a:solidFill>
              <a:effectLst/>
              <a:latin typeface="+mn-lt"/>
              <a:ea typeface="+mn-ea"/>
              <a:cs typeface="+mn-cs"/>
            </a:rPr>
            <a:t>pour la restitution à chaud le jour de l'audit</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Les auditeurs remercient les professionnels pour leur accueil et leur participation active durant cet audit. </a:t>
          </a:r>
        </a:p>
        <a:p>
          <a:r>
            <a:rPr lang="fr-FR" sz="1000">
              <a:solidFill>
                <a:schemeClr val="dk1"/>
              </a:solidFill>
              <a:effectLst/>
              <a:latin typeface="+mn-lt"/>
              <a:ea typeface="+mn-ea"/>
              <a:cs typeface="+mn-cs"/>
            </a:rPr>
            <a:t>Les auditeurs remercient</a:t>
          </a:r>
          <a:r>
            <a:rPr lang="fr-FR" sz="1000" baseline="0">
              <a:solidFill>
                <a:schemeClr val="dk1"/>
              </a:solidFill>
              <a:effectLst/>
              <a:latin typeface="+mn-lt"/>
              <a:ea typeface="+mn-ea"/>
              <a:cs typeface="+mn-cs"/>
            </a:rPr>
            <a:t> pour leur </a:t>
          </a:r>
          <a:r>
            <a:rPr lang="fr-FR" sz="1000">
              <a:solidFill>
                <a:schemeClr val="dk1"/>
              </a:solidFill>
              <a:effectLst/>
              <a:latin typeface="+mn-lt"/>
              <a:ea typeface="+mn-ea"/>
              <a:cs typeface="+mn-cs"/>
            </a:rPr>
            <a:t>disponibilité malgré la charge de travail, dans une démarche d'amélioration collective.</a:t>
          </a:r>
          <a:br>
            <a:rPr lang="fr-FR" sz="1000">
              <a:solidFill>
                <a:schemeClr val="dk1"/>
              </a:solidFill>
              <a:effectLst/>
              <a:latin typeface="+mn-lt"/>
              <a:ea typeface="+mn-ea"/>
              <a:cs typeface="+mn-cs"/>
            </a:rPr>
          </a:br>
          <a:r>
            <a:rPr lang="fr-FR" sz="1000">
              <a:solidFill>
                <a:schemeClr val="dk1"/>
              </a:solidFill>
              <a:effectLst/>
              <a:latin typeface="+mn-lt"/>
              <a:ea typeface="+mn-ea"/>
              <a:cs typeface="+mn-cs"/>
            </a:rPr>
            <a:t>les auditeurs précisent</a:t>
          </a:r>
          <a:r>
            <a:rPr lang="fr-FR" sz="1000" baseline="0">
              <a:solidFill>
                <a:schemeClr val="dk1"/>
              </a:solidFill>
              <a:effectLst/>
              <a:latin typeface="+mn-lt"/>
              <a:ea typeface="+mn-ea"/>
              <a:cs typeface="+mn-cs"/>
            </a:rPr>
            <a:t> l'</a:t>
          </a:r>
          <a:r>
            <a:rPr lang="fr-FR" sz="1000">
              <a:solidFill>
                <a:schemeClr val="dk1"/>
              </a:solidFill>
              <a:effectLst/>
              <a:latin typeface="+mn-lt"/>
              <a:ea typeface="+mn-ea"/>
              <a:cs typeface="+mn-cs"/>
            </a:rPr>
            <a:t>objectif de cette rencontre :</a:t>
          </a:r>
          <a:r>
            <a:rPr lang="fr-FR" sz="1000" baseline="0">
              <a:solidFill>
                <a:schemeClr val="dk1"/>
              </a:solidFill>
              <a:effectLst/>
              <a:latin typeface="+mn-lt"/>
              <a:ea typeface="+mn-ea"/>
              <a:cs typeface="+mn-cs"/>
            </a:rPr>
            <a:t> </a:t>
          </a:r>
          <a:r>
            <a:rPr lang="fr-FR" sz="1000">
              <a:solidFill>
                <a:schemeClr val="dk1"/>
              </a:solidFill>
              <a:effectLst/>
              <a:latin typeface="+mn-lt"/>
              <a:ea typeface="+mn-ea"/>
              <a:cs typeface="+mn-cs"/>
            </a:rPr>
            <a:t>restituer à chaud, en attendant la réception du rapport complet, des points forts observés lors de cette journée et des points à améliorer sur le circuit de médicament dans votre établissement. </a:t>
          </a:r>
        </a:p>
        <a:p>
          <a:r>
            <a:rPr lang="fr-FR" sz="1000">
              <a:solidFill>
                <a:schemeClr val="dk1"/>
              </a:solidFill>
              <a:effectLst/>
              <a:latin typeface="+mn-lt"/>
              <a:ea typeface="+mn-ea"/>
              <a:cs typeface="+mn-cs"/>
            </a:rPr>
            <a:t>En</a:t>
          </a:r>
          <a:r>
            <a:rPr lang="fr-FR" sz="1000" baseline="0">
              <a:solidFill>
                <a:schemeClr val="dk1"/>
              </a:solidFill>
              <a:effectLst/>
              <a:latin typeface="+mn-lt"/>
              <a:ea typeface="+mn-ea"/>
              <a:cs typeface="+mn-cs"/>
            </a:rPr>
            <a:t> cas d'écart sur un critère impératif, les auditeurs l'aborderont en axe d'amélioration lors de la restitution à chaud.</a:t>
          </a:r>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a:solidFill>
                <a:sysClr val="windowText" lastClr="000000"/>
              </a:solidFill>
              <a:effectLst/>
              <a:latin typeface="+mn-lt"/>
              <a:ea typeface="+mn-ea"/>
              <a:cs typeface="+mn-cs"/>
            </a:rPr>
            <a:t>Comment éditer le rapport ?</a:t>
          </a:r>
          <a:endParaRPr lang="fr-FR" sz="1000">
            <a:solidFill>
              <a:sysClr val="windowText" lastClr="000000"/>
            </a:solidFill>
            <a:effectLst/>
            <a:latin typeface="+mn-lt"/>
            <a:ea typeface="+mn-ea"/>
            <a:cs typeface="+mn-cs"/>
          </a:endParaRPr>
        </a:p>
        <a:p>
          <a:r>
            <a:rPr lang="fr-FR" sz="1000">
              <a:solidFill>
                <a:sysClr val="windowText" lastClr="000000"/>
              </a:solidFill>
              <a:effectLst/>
              <a:latin typeface="+mn-lt"/>
              <a:ea typeface="+mn-ea"/>
              <a:cs typeface="+mn-cs"/>
            </a:rPr>
            <a:t>Sélectionner tous les onglets excepté celui du "mode d'emploi". Imprimer ou exporter en pdf.</a:t>
          </a: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Comment valoriser les résultats de l'audit ?</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1- Analyser les réponses et définir un plan d'action.</a:t>
          </a:r>
        </a:p>
        <a:p>
          <a:r>
            <a:rPr lang="fr-FR" sz="1000">
              <a:solidFill>
                <a:schemeClr val="dk1"/>
              </a:solidFill>
              <a:effectLst/>
              <a:latin typeface="+mn-lt"/>
              <a:ea typeface="+mn-ea"/>
              <a:cs typeface="+mn-cs"/>
            </a:rPr>
            <a:t>2- Communiquer auprès des instances concernées les résultats de l'audit.</a:t>
          </a:r>
        </a:p>
        <a:p>
          <a:r>
            <a:rPr lang="fr-FR" sz="1000">
              <a:solidFill>
                <a:schemeClr val="dk1"/>
              </a:solidFill>
              <a:effectLst/>
              <a:latin typeface="+mn-lt"/>
              <a:ea typeface="+mn-ea"/>
              <a:cs typeface="+mn-cs"/>
            </a:rPr>
            <a:t>3- Communiquer auprès des professionnels concernés les résultats de l'audit.</a:t>
          </a:r>
        </a:p>
        <a:p>
          <a:endParaRPr lang="fr-FR" sz="1000">
            <a:solidFill>
              <a:schemeClr val="dk1"/>
            </a:solidFill>
            <a:effectLst/>
            <a:latin typeface="+mn-lt"/>
            <a:ea typeface="+mn-ea"/>
            <a:cs typeface="+mn-cs"/>
          </a:endParaRPr>
        </a:p>
      </xdr:txBody>
    </xdr:sp>
    <xdr:clientData/>
  </xdr:twoCellAnchor>
  <xdr:twoCellAnchor>
    <xdr:from>
      <xdr:col>0</xdr:col>
      <xdr:colOff>90489</xdr:colOff>
      <xdr:row>27</xdr:row>
      <xdr:rowOff>174941</xdr:rowOff>
    </xdr:from>
    <xdr:to>
      <xdr:col>1</xdr:col>
      <xdr:colOff>471487</xdr:colOff>
      <xdr:row>28</xdr:row>
      <xdr:rowOff>174942</xdr:rowOff>
    </xdr:to>
    <xdr:sp macro="" textlink="">
      <xdr:nvSpPr>
        <xdr:cNvPr id="9" name="ZoneTexte 8">
          <a:extLst>
            <a:ext uri="{FF2B5EF4-FFF2-40B4-BE49-F238E27FC236}">
              <a16:creationId xmlns:a16="http://schemas.microsoft.com/office/drawing/2014/main" id="{BE1D8D7D-A3A0-4190-97E6-751786026145}"/>
            </a:ext>
          </a:extLst>
        </xdr:cNvPr>
        <xdr:cNvSpPr txBox="1"/>
      </xdr:nvSpPr>
      <xdr:spPr>
        <a:xfrm>
          <a:off x="90489" y="4175441"/>
          <a:ext cx="1142998" cy="1905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rgbClr val="FF0000"/>
              </a:solidFill>
            </a:rPr>
            <a:t>critères impératifs</a:t>
          </a:r>
        </a:p>
      </xdr:txBody>
    </xdr:sp>
    <xdr:clientData/>
  </xdr:twoCellAnchor>
  <xdr:twoCellAnchor>
    <xdr:from>
      <xdr:col>0</xdr:col>
      <xdr:colOff>115570</xdr:colOff>
      <xdr:row>30</xdr:row>
      <xdr:rowOff>83185</xdr:rowOff>
    </xdr:from>
    <xdr:to>
      <xdr:col>1</xdr:col>
      <xdr:colOff>496568</xdr:colOff>
      <xdr:row>31</xdr:row>
      <xdr:rowOff>161291</xdr:rowOff>
    </xdr:to>
    <xdr:sp macro="" textlink="">
      <xdr:nvSpPr>
        <xdr:cNvPr id="16" name="ZoneTexte 15">
          <a:extLst>
            <a:ext uri="{FF2B5EF4-FFF2-40B4-BE49-F238E27FC236}">
              <a16:creationId xmlns:a16="http://schemas.microsoft.com/office/drawing/2014/main" id="{003F1563-CA12-410C-BD1F-AE3C4A55639C}"/>
            </a:ext>
          </a:extLst>
        </xdr:cNvPr>
        <xdr:cNvSpPr txBox="1"/>
      </xdr:nvSpPr>
      <xdr:spPr>
        <a:xfrm>
          <a:off x="115570" y="4667885"/>
          <a:ext cx="1142998" cy="26225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rgbClr val="FF0000"/>
              </a:solidFill>
            </a:rPr>
            <a:t>critères impératifs</a:t>
          </a:r>
        </a:p>
      </xdr:txBody>
    </xdr:sp>
    <xdr:clientData/>
  </xdr:twoCellAnchor>
  <xdr:twoCellAnchor>
    <xdr:from>
      <xdr:col>1</xdr:col>
      <xdr:colOff>512764</xdr:colOff>
      <xdr:row>27</xdr:row>
      <xdr:rowOff>184466</xdr:rowOff>
    </xdr:from>
    <xdr:to>
      <xdr:col>3</xdr:col>
      <xdr:colOff>131762</xdr:colOff>
      <xdr:row>28</xdr:row>
      <xdr:rowOff>184467</xdr:rowOff>
    </xdr:to>
    <xdr:sp macro="" textlink="">
      <xdr:nvSpPr>
        <xdr:cNvPr id="3" name="ZoneTexte 2">
          <a:extLst>
            <a:ext uri="{FF2B5EF4-FFF2-40B4-BE49-F238E27FC236}">
              <a16:creationId xmlns:a16="http://schemas.microsoft.com/office/drawing/2014/main" id="{F74450AF-8B27-4FA9-A064-835A4097AC9D}"/>
            </a:ext>
          </a:extLst>
        </xdr:cNvPr>
        <xdr:cNvSpPr txBox="1"/>
      </xdr:nvSpPr>
      <xdr:spPr>
        <a:xfrm>
          <a:off x="1274764" y="4184966"/>
          <a:ext cx="1142998" cy="1905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chemeClr val="accent6">
                  <a:lumMod val="75000"/>
                </a:schemeClr>
              </a:solidFill>
            </a:rPr>
            <a:t>critères avancés</a:t>
          </a:r>
        </a:p>
      </xdr:txBody>
    </xdr:sp>
    <xdr:clientData/>
  </xdr:twoCellAnchor>
  <xdr:twoCellAnchor editAs="oneCell">
    <xdr:from>
      <xdr:col>0</xdr:col>
      <xdr:colOff>188167</xdr:colOff>
      <xdr:row>0</xdr:row>
      <xdr:rowOff>24960</xdr:rowOff>
    </xdr:from>
    <xdr:to>
      <xdr:col>2</xdr:col>
      <xdr:colOff>82425</xdr:colOff>
      <xdr:row>2</xdr:row>
      <xdr:rowOff>131762</xdr:rowOff>
    </xdr:to>
    <xdr:pic>
      <xdr:nvPicPr>
        <xdr:cNvPr id="4" name="Image 3">
          <a:extLst>
            <a:ext uri="{FF2B5EF4-FFF2-40B4-BE49-F238E27FC236}">
              <a16:creationId xmlns:a16="http://schemas.microsoft.com/office/drawing/2014/main" id="{60A020FF-C381-43EA-8A95-8542C53D7459}"/>
            </a:ext>
          </a:extLst>
        </xdr:cNvPr>
        <xdr:cNvPicPr>
          <a:picLocks noChangeAspect="1"/>
        </xdr:cNvPicPr>
      </xdr:nvPicPr>
      <xdr:blipFill>
        <a:blip xmlns:r="http://schemas.openxmlformats.org/officeDocument/2006/relationships" r:embed="rId1" cstate="print"/>
        <a:stretch>
          <a:fillRect/>
        </a:stretch>
      </xdr:blipFill>
      <xdr:spPr>
        <a:xfrm>
          <a:off x="188167" y="24960"/>
          <a:ext cx="1418258" cy="487802"/>
        </a:xfrm>
        <a:prstGeom prst="rect">
          <a:avLst/>
        </a:prstGeom>
      </xdr:spPr>
    </xdr:pic>
    <xdr:clientData/>
  </xdr:twoCellAnchor>
  <xdr:twoCellAnchor editAs="oneCell">
    <xdr:from>
      <xdr:col>6</xdr:col>
      <xdr:colOff>388938</xdr:colOff>
      <xdr:row>0</xdr:row>
      <xdr:rowOff>0</xdr:rowOff>
    </xdr:from>
    <xdr:to>
      <xdr:col>7</xdr:col>
      <xdr:colOff>741363</xdr:colOff>
      <xdr:row>3</xdr:row>
      <xdr:rowOff>48883</xdr:rowOff>
    </xdr:to>
    <xdr:pic>
      <xdr:nvPicPr>
        <xdr:cNvPr id="5" name="Image 4">
          <a:extLst>
            <a:ext uri="{FF2B5EF4-FFF2-40B4-BE49-F238E27FC236}">
              <a16:creationId xmlns:a16="http://schemas.microsoft.com/office/drawing/2014/main" id="{3E17E36D-6828-492F-92BC-91671027D1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60938" y="0"/>
          <a:ext cx="1114425" cy="620383"/>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227854</xdr:colOff>
      <xdr:row>2</xdr:row>
      <xdr:rowOff>1148</xdr:rowOff>
    </xdr:from>
    <xdr:to>
      <xdr:col>1</xdr:col>
      <xdr:colOff>1646112</xdr:colOff>
      <xdr:row>4</xdr:row>
      <xdr:rowOff>107950</xdr:rowOff>
    </xdr:to>
    <xdr:pic>
      <xdr:nvPicPr>
        <xdr:cNvPr id="2" name="Image 1">
          <a:extLst>
            <a:ext uri="{FF2B5EF4-FFF2-40B4-BE49-F238E27FC236}">
              <a16:creationId xmlns:a16="http://schemas.microsoft.com/office/drawing/2014/main" id="{FAC10C80-8173-45E1-A34D-BDB043582370}"/>
            </a:ext>
          </a:extLst>
        </xdr:cNvPr>
        <xdr:cNvPicPr>
          <a:picLocks noChangeAspect="1"/>
        </xdr:cNvPicPr>
      </xdr:nvPicPr>
      <xdr:blipFill>
        <a:blip xmlns:r="http://schemas.openxmlformats.org/officeDocument/2006/relationships" r:embed="rId1" cstate="print"/>
        <a:stretch>
          <a:fillRect/>
        </a:stretch>
      </xdr:blipFill>
      <xdr:spPr>
        <a:xfrm>
          <a:off x="334534" y="366908"/>
          <a:ext cx="1418258" cy="472562"/>
        </a:xfrm>
        <a:prstGeom prst="rect">
          <a:avLst/>
        </a:prstGeom>
      </xdr:spPr>
    </xdr:pic>
    <xdr:clientData/>
  </xdr:twoCellAnchor>
  <xdr:twoCellAnchor editAs="oneCell">
    <xdr:from>
      <xdr:col>4</xdr:col>
      <xdr:colOff>190500</xdr:colOff>
      <xdr:row>1</xdr:row>
      <xdr:rowOff>114301</xdr:rowOff>
    </xdr:from>
    <xdr:to>
      <xdr:col>5</xdr:col>
      <xdr:colOff>542925</xdr:colOff>
      <xdr:row>4</xdr:row>
      <xdr:rowOff>163184</xdr:rowOff>
    </xdr:to>
    <xdr:pic>
      <xdr:nvPicPr>
        <xdr:cNvPr id="3" name="Image 2">
          <a:extLst>
            <a:ext uri="{FF2B5EF4-FFF2-40B4-BE49-F238E27FC236}">
              <a16:creationId xmlns:a16="http://schemas.microsoft.com/office/drawing/2014/main" id="{10D7258B-BA1F-E972-0260-30065F5E74A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382000" y="304801"/>
          <a:ext cx="1114425" cy="62038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133351</xdr:colOff>
      <xdr:row>3</xdr:row>
      <xdr:rowOff>99060</xdr:rowOff>
    </xdr:from>
    <xdr:to>
      <xdr:col>10</xdr:col>
      <xdr:colOff>695325</xdr:colOff>
      <xdr:row>9</xdr:row>
      <xdr:rowOff>66674</xdr:rowOff>
    </xdr:to>
    <xdr:graphicFrame macro="">
      <xdr:nvGraphicFramePr>
        <xdr:cNvPr id="3" name="Graphique 2">
          <a:extLst>
            <a:ext uri="{FF2B5EF4-FFF2-40B4-BE49-F238E27FC236}">
              <a16:creationId xmlns:a16="http://schemas.microsoft.com/office/drawing/2014/main" id="{548461E1-2ABF-4C84-A2ED-394A8FDE4B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85726</xdr:colOff>
      <xdr:row>10</xdr:row>
      <xdr:rowOff>0</xdr:rowOff>
    </xdr:from>
    <xdr:to>
      <xdr:col>10</xdr:col>
      <xdr:colOff>685801</xdr:colOff>
      <xdr:row>19</xdr:row>
      <xdr:rowOff>123825</xdr:rowOff>
    </xdr:to>
    <xdr:graphicFrame macro="">
      <xdr:nvGraphicFramePr>
        <xdr:cNvPr id="4" name="Graphique 3">
          <a:extLst>
            <a:ext uri="{FF2B5EF4-FFF2-40B4-BE49-F238E27FC236}">
              <a16:creationId xmlns:a16="http://schemas.microsoft.com/office/drawing/2014/main" id="{C2CCD615-FF78-4678-B693-D96D120716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121920</xdr:colOff>
      <xdr:row>45</xdr:row>
      <xdr:rowOff>175260</xdr:rowOff>
    </xdr:from>
    <xdr:to>
      <xdr:col>5</xdr:col>
      <xdr:colOff>238125</xdr:colOff>
      <xdr:row>67</xdr:row>
      <xdr:rowOff>83820</xdr:rowOff>
    </xdr:to>
    <xdr:sp macro="" textlink="">
      <xdr:nvSpPr>
        <xdr:cNvPr id="12" name="ZoneTexte 11">
          <a:extLst>
            <a:ext uri="{FF2B5EF4-FFF2-40B4-BE49-F238E27FC236}">
              <a16:creationId xmlns:a16="http://schemas.microsoft.com/office/drawing/2014/main" id="{7D860819-5B4B-45FC-B171-7330E5895DA2}"/>
            </a:ext>
          </a:extLst>
        </xdr:cNvPr>
        <xdr:cNvSpPr txBox="1"/>
      </xdr:nvSpPr>
      <xdr:spPr>
        <a:xfrm>
          <a:off x="121920" y="14253210"/>
          <a:ext cx="4716780" cy="409956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du service 1</a:t>
          </a:r>
          <a:r>
            <a:rPr lang="fr-FR" sz="1100" b="1" u="none" baseline="0"/>
            <a:t> :</a:t>
          </a:r>
          <a:endParaRPr lang="fr-FR" sz="1100" b="1" u="none"/>
        </a:p>
      </xdr:txBody>
    </xdr:sp>
    <xdr:clientData/>
  </xdr:twoCellAnchor>
  <xdr:twoCellAnchor>
    <xdr:from>
      <xdr:col>5</xdr:col>
      <xdr:colOff>304800</xdr:colOff>
      <xdr:row>45</xdr:row>
      <xdr:rowOff>167640</xdr:rowOff>
    </xdr:from>
    <xdr:to>
      <xdr:col>10</xdr:col>
      <xdr:colOff>676275</xdr:colOff>
      <xdr:row>67</xdr:row>
      <xdr:rowOff>83820</xdr:rowOff>
    </xdr:to>
    <xdr:sp macro="" textlink="">
      <xdr:nvSpPr>
        <xdr:cNvPr id="13" name="ZoneTexte 12">
          <a:extLst>
            <a:ext uri="{FF2B5EF4-FFF2-40B4-BE49-F238E27FC236}">
              <a16:creationId xmlns:a16="http://schemas.microsoft.com/office/drawing/2014/main" id="{245D30B7-D12E-40C9-B5F5-D1549EC92546}"/>
            </a:ext>
          </a:extLst>
        </xdr:cNvPr>
        <xdr:cNvSpPr txBox="1"/>
      </xdr:nvSpPr>
      <xdr:spPr>
        <a:xfrm>
          <a:off x="4905375" y="14245590"/>
          <a:ext cx="4695825" cy="410718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du service 1</a:t>
          </a:r>
          <a:r>
            <a:rPr lang="fr-FR" sz="1100" b="1" i="0"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133351</xdr:colOff>
      <xdr:row>3</xdr:row>
      <xdr:rowOff>99061</xdr:rowOff>
    </xdr:from>
    <xdr:to>
      <xdr:col>10</xdr:col>
      <xdr:colOff>666750</xdr:colOff>
      <xdr:row>8</xdr:row>
      <xdr:rowOff>28576</xdr:rowOff>
    </xdr:to>
    <xdr:graphicFrame macro="">
      <xdr:nvGraphicFramePr>
        <xdr:cNvPr id="2" name="Graphique 1">
          <a:extLst>
            <a:ext uri="{FF2B5EF4-FFF2-40B4-BE49-F238E27FC236}">
              <a16:creationId xmlns:a16="http://schemas.microsoft.com/office/drawing/2014/main" id="{75CD8741-B535-486B-B94F-8D3C5C170E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85726</xdr:colOff>
      <xdr:row>10</xdr:row>
      <xdr:rowOff>0</xdr:rowOff>
    </xdr:from>
    <xdr:to>
      <xdr:col>10</xdr:col>
      <xdr:colOff>685801</xdr:colOff>
      <xdr:row>18</xdr:row>
      <xdr:rowOff>0</xdr:rowOff>
    </xdr:to>
    <xdr:graphicFrame macro="">
      <xdr:nvGraphicFramePr>
        <xdr:cNvPr id="3" name="Graphique 2">
          <a:extLst>
            <a:ext uri="{FF2B5EF4-FFF2-40B4-BE49-F238E27FC236}">
              <a16:creationId xmlns:a16="http://schemas.microsoft.com/office/drawing/2014/main" id="{60390030-F9B5-4673-96CB-2166DCFDA5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121920</xdr:colOff>
      <xdr:row>45</xdr:row>
      <xdr:rowOff>175260</xdr:rowOff>
    </xdr:from>
    <xdr:to>
      <xdr:col>5</xdr:col>
      <xdr:colOff>238125</xdr:colOff>
      <xdr:row>67</xdr:row>
      <xdr:rowOff>83820</xdr:rowOff>
    </xdr:to>
    <xdr:sp macro="" textlink="">
      <xdr:nvSpPr>
        <xdr:cNvPr id="4" name="ZoneTexte 3">
          <a:extLst>
            <a:ext uri="{FF2B5EF4-FFF2-40B4-BE49-F238E27FC236}">
              <a16:creationId xmlns:a16="http://schemas.microsoft.com/office/drawing/2014/main" id="{FC629A1D-A26C-4DBD-B119-FE5B9A6AD9CC}"/>
            </a:ext>
          </a:extLst>
        </xdr:cNvPr>
        <xdr:cNvSpPr txBox="1"/>
      </xdr:nvSpPr>
      <xdr:spPr>
        <a:xfrm>
          <a:off x="121920" y="14319885"/>
          <a:ext cx="4716780" cy="409956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du service 2</a:t>
          </a:r>
          <a:r>
            <a:rPr lang="fr-FR" sz="1100" b="1" u="none" baseline="0"/>
            <a:t> :</a:t>
          </a:r>
          <a:endParaRPr lang="fr-FR" sz="1100" b="1" u="none"/>
        </a:p>
      </xdr:txBody>
    </xdr:sp>
    <xdr:clientData/>
  </xdr:twoCellAnchor>
  <xdr:twoCellAnchor>
    <xdr:from>
      <xdr:col>5</xdr:col>
      <xdr:colOff>304800</xdr:colOff>
      <xdr:row>45</xdr:row>
      <xdr:rowOff>167640</xdr:rowOff>
    </xdr:from>
    <xdr:to>
      <xdr:col>10</xdr:col>
      <xdr:colOff>676275</xdr:colOff>
      <xdr:row>67</xdr:row>
      <xdr:rowOff>83820</xdr:rowOff>
    </xdr:to>
    <xdr:sp macro="" textlink="">
      <xdr:nvSpPr>
        <xdr:cNvPr id="5" name="ZoneTexte 4">
          <a:extLst>
            <a:ext uri="{FF2B5EF4-FFF2-40B4-BE49-F238E27FC236}">
              <a16:creationId xmlns:a16="http://schemas.microsoft.com/office/drawing/2014/main" id="{02064030-512B-4738-90CA-9E31428921E3}"/>
            </a:ext>
          </a:extLst>
        </xdr:cNvPr>
        <xdr:cNvSpPr txBox="1"/>
      </xdr:nvSpPr>
      <xdr:spPr>
        <a:xfrm>
          <a:off x="4905375" y="14312265"/>
          <a:ext cx="4695825" cy="410718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du service 2</a:t>
          </a:r>
          <a:r>
            <a:rPr lang="fr-FR" sz="1100" b="1" i="0"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26fe01ae46ee318f/Bureau/THESE/Grille%20ACPECM%202021%20HAD_vF.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acgilquin\Desktop\AC%20PECM%202018\PECM%20EHPAD%20ANAP\Outil_diag_pec_medic_EHPAD_avecPUI_V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ez-moi"/>
      <sheetName val="Informations générales"/>
      <sheetName val="Grille autoévaluation"/>
      <sheetName val="Grille audit croisé"/>
      <sheetName val="Résultats"/>
      <sheetName val="Plan d'actions"/>
      <sheetName val="Valid données"/>
      <sheetName val="Feuil2"/>
    </sheetNames>
    <sheetDataSet>
      <sheetData sheetId="0" refreshError="1"/>
      <sheetData sheetId="1"/>
      <sheetData sheetId="2"/>
      <sheetData sheetId="3"/>
      <sheetData sheetId="4">
        <row r="8">
          <cell r="V8" t="str">
            <v>Niveau de conformité</v>
          </cell>
        </row>
      </sheetData>
      <sheetData sheetId="5" refreshError="1"/>
      <sheetData sheetId="6">
        <row r="1">
          <cell r="A1" t="str">
            <v>Oui</v>
          </cell>
          <cell r="B1" t="str">
            <v>Oui</v>
          </cell>
          <cell r="C1" t="str">
            <v>Oui</v>
          </cell>
          <cell r="D1" t="str">
            <v>Oui</v>
          </cell>
        </row>
        <row r="2">
          <cell r="A2" t="str">
            <v>Non</v>
          </cell>
          <cell r="B2" t="str">
            <v>Non</v>
          </cell>
          <cell r="C2" t="str">
            <v>En grande partie</v>
          </cell>
          <cell r="D2" t="str">
            <v>En grande partie</v>
          </cell>
        </row>
        <row r="3">
          <cell r="B3" t="str">
            <v>NA</v>
          </cell>
          <cell r="C3" t="str">
            <v>Partiellement</v>
          </cell>
          <cell r="D3" t="str">
            <v>Partiellement</v>
          </cell>
        </row>
        <row r="4">
          <cell r="C4" t="str">
            <v xml:space="preserve">Non </v>
          </cell>
          <cell r="D4" t="str">
            <v xml:space="preserve">Non </v>
          </cell>
        </row>
        <row r="5">
          <cell r="D5" t="str">
            <v>NA</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ueil"/>
      <sheetName val="Mode d'emploi"/>
      <sheetName val="Identification"/>
      <sheetName val="0 - Risque"/>
      <sheetName val="1 - Politique"/>
      <sheetName val="2 - Prise en Charge"/>
      <sheetName val="3 - Stockage"/>
      <sheetName val="Scores"/>
      <sheetName val="Résultats"/>
      <sheetName val="Cartographie"/>
      <sheetName val="Mode d'emploi Plan d'actions"/>
      <sheetName val="Plan d'actions"/>
      <sheetName val="Réf"/>
      <sheetName val="BD"/>
      <sheetName val="liste items"/>
      <sheetName val="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00">
          <cell r="B100" t="str">
            <v>A.01</v>
          </cell>
          <cell r="C100" t="str">
            <v>A</v>
          </cell>
          <cell r="D100" t="str">
            <v>La Direction de l'établissement a acté une politique de qualité et sécurité de la prise en charge médicamenteuse des résidents dans le projet d'établissement</v>
          </cell>
          <cell r="E100" t="str">
            <v>RépSimple</v>
          </cell>
        </row>
        <row r="101">
          <cell r="B101" t="str">
            <v>A.02</v>
          </cell>
          <cell r="C101" t="str">
            <v>A</v>
          </cell>
          <cell r="D101" t="str">
            <v>L'organisation de la prise en charge médicamenteuse des résidents est abordée dans le cadre du Conseil de la vie sociale</v>
          </cell>
          <cell r="E101" t="str">
            <v>RépSimple</v>
          </cell>
        </row>
        <row r="102">
          <cell r="B102" t="str">
            <v>A.03</v>
          </cell>
          <cell r="C102" t="str">
            <v>A</v>
          </cell>
          <cell r="D102" t="str">
            <v>La fonction Responsable Qualité et/ou gestion des risques est identifiée au sein de l'établissement ou le cas échéant est mutualisée entre plusieurs établissements</v>
          </cell>
          <cell r="E102" t="str">
            <v>RépSimple</v>
          </cell>
        </row>
        <row r="103">
          <cell r="B103" t="str">
            <v>A.04</v>
          </cell>
          <cell r="C103" t="str">
            <v>A</v>
          </cell>
          <cell r="D103" t="str">
            <v>Le médecin coordonnateur est désigné</v>
          </cell>
          <cell r="E103" t="str">
            <v>RépSimple</v>
          </cell>
        </row>
        <row r="104">
          <cell r="B104" t="str">
            <v>A.05</v>
          </cell>
          <cell r="C104" t="str">
            <v>A</v>
          </cell>
          <cell r="D104" t="str">
            <v>Les intervenants libéraux (médecins traitants, kinésithérapeutes…) ont signé avec l'établissement le contrat type portant sur les conditions d'interventions</v>
          </cell>
          <cell r="E104" t="str">
            <v>Réptaux</v>
          </cell>
        </row>
        <row r="105">
          <cell r="B105" t="str">
            <v>A.06</v>
          </cell>
          <cell r="C105" t="str">
            <v>A</v>
          </cell>
          <cell r="D105" t="str">
            <v>Les médecins traitants signalent leur présence lors de leur arrivée dans l'établissement</v>
          </cell>
          <cell r="E105" t="str">
            <v>RépComplexe1</v>
          </cell>
        </row>
        <row r="106">
          <cell r="B106" t="str">
            <v>A.07</v>
          </cell>
          <cell r="C106" t="str">
            <v>A</v>
          </cell>
          <cell r="D106" t="str">
            <v>La Commission de coordination Gériatrique est constituée</v>
          </cell>
          <cell r="E106" t="str">
            <v>RépSimple</v>
          </cell>
        </row>
        <row r="107">
          <cell r="B107" t="str">
            <v>A.08</v>
          </cell>
          <cell r="C107" t="str">
            <v>A</v>
          </cell>
          <cell r="D107" t="str">
            <v>La Commission de coordination Gériatrique est réunie au minimum 2 fois par an</v>
          </cell>
          <cell r="E107" t="str">
            <v>RépSimple</v>
          </cell>
        </row>
        <row r="108">
          <cell r="B108" t="str">
            <v>A.09</v>
          </cell>
          <cell r="C108" t="str">
            <v>A</v>
          </cell>
          <cell r="D108" t="str">
            <v xml:space="preserve">Les médecins traitants et le(s) pharmacien(s) participent à la Commission de coordination Gériatrique </v>
          </cell>
          <cell r="E108" t="str">
            <v>Réptaux</v>
          </cell>
        </row>
        <row r="109">
          <cell r="B109" t="str">
            <v>A.10</v>
          </cell>
          <cell r="C109" t="str">
            <v>A</v>
          </cell>
          <cell r="D109" t="str">
            <v>Une liste préférentielle des médicaments a été élaborée/sélectionnée</v>
          </cell>
          <cell r="E109" t="str">
            <v>RépSimple</v>
          </cell>
        </row>
        <row r="110">
          <cell r="B110" t="str">
            <v>A.11</v>
          </cell>
          <cell r="C110" t="str">
            <v>A</v>
          </cell>
          <cell r="D110" t="str">
            <v xml:space="preserve">Cette liste a été élaborée/sélectionnée par le médecin coordonnateur, en lien avec les médecins traitants des résidents et le(s) pharmacien(s), </v>
          </cell>
          <cell r="E110" t="str">
            <v>RépSimple</v>
          </cell>
        </row>
        <row r="111">
          <cell r="B111" t="str">
            <v>A.12</v>
          </cell>
          <cell r="C111" t="str">
            <v>A</v>
          </cell>
          <cell r="D111" t="str">
            <v>Cette liste est accessible à l'ensemble des prescripteurs</v>
          </cell>
          <cell r="E111" t="str">
            <v>RépSimple</v>
          </cell>
        </row>
        <row r="112">
          <cell r="B112" t="str">
            <v>A.13</v>
          </cell>
          <cell r="C112" t="str">
            <v>A</v>
          </cell>
          <cell r="D112" t="str">
            <v>Il existe une infirmière référente pour les relations avec la Pharmacie à Usage Intérieur (PUI)</v>
          </cell>
          <cell r="E112" t="str">
            <v>RépSimple</v>
          </cell>
        </row>
        <row r="113">
          <cell r="B113" t="str">
            <v>A.14</v>
          </cell>
          <cell r="C113" t="str">
            <v>A</v>
          </cell>
          <cell r="D113" t="str">
            <v>Votre établissement accueille au moins une fois par mois une ou des infirmières / aides-soignantes intérimaires ou vacataires</v>
          </cell>
          <cell r="E113" t="str">
            <v>RépSimpleInv</v>
          </cell>
        </row>
        <row r="114">
          <cell r="B114" t="str">
            <v>A.15</v>
          </cell>
          <cell r="C114" t="str">
            <v>A</v>
          </cell>
          <cell r="D114" t="str">
            <v>Votre établissement accueille au moins une élève infirmière par an</v>
          </cell>
          <cell r="E114" t="str">
            <v>RépSimpleInv</v>
          </cell>
        </row>
        <row r="115">
          <cell r="B115" t="str">
            <v>A.16</v>
          </cell>
          <cell r="C115" t="str">
            <v>A</v>
          </cell>
          <cell r="D115" t="str">
            <v>Le fonctionnement de votre établissement conduit au recours à des heures supplémentaires chaque mois</v>
          </cell>
          <cell r="E115" t="str">
            <v>RépSimpleInv</v>
          </cell>
        </row>
        <row r="116">
          <cell r="B116" t="str">
            <v>A.17</v>
          </cell>
          <cell r="C116" t="str">
            <v>A</v>
          </cell>
          <cell r="D116" t="str">
            <v>Des transmissions quotidiennes sont assurées systématiquement entre les équipes de jour et de nuit</v>
          </cell>
          <cell r="E116" t="str">
            <v>RépSimple</v>
          </cell>
        </row>
        <row r="117">
          <cell r="B117" t="str">
            <v>B.01</v>
          </cell>
          <cell r="C117" t="str">
            <v>B</v>
          </cell>
          <cell r="D117" t="str">
            <v>Les résidents ayant un comportement à risque sont identifiés (résidents fugueurs, violents, chuteurs)</v>
          </cell>
          <cell r="E117" t="str">
            <v>RépSimple</v>
          </cell>
        </row>
        <row r="118">
          <cell r="B118" t="str">
            <v>B.02</v>
          </cell>
          <cell r="C118" t="str">
            <v>B</v>
          </cell>
          <cell r="D118" t="str">
            <v>Les résidents présentant des troubles de la déglutition sont identifiés</v>
          </cell>
          <cell r="E118" t="str">
            <v>RépSimple</v>
          </cell>
        </row>
        <row r="119">
          <cell r="B119" t="str">
            <v>B.03</v>
          </cell>
          <cell r="C119" t="str">
            <v>B</v>
          </cell>
          <cell r="D119" t="str">
            <v>Les résidents présentant des troubles Alzheimer et apparentés sont identifiés</v>
          </cell>
          <cell r="E119" t="str">
            <v>RépSimple</v>
          </cell>
        </row>
        <row r="120">
          <cell r="B120" t="str">
            <v>B.04</v>
          </cell>
          <cell r="C120" t="str">
            <v>B</v>
          </cell>
          <cell r="D120" t="str">
            <v>Une fois par mois un résident peut être amené à changer de chambre dans votre établissement</v>
          </cell>
          <cell r="E120" t="str">
            <v>RépSimpleInv</v>
          </cell>
        </row>
        <row r="121">
          <cell r="B121" t="str">
            <v>B.05</v>
          </cell>
          <cell r="C121" t="str">
            <v>B</v>
          </cell>
          <cell r="D121" t="str">
            <v>Votre établissement comprend au moins une chambre à deux lits ou plus</v>
          </cell>
          <cell r="E121" t="str">
            <v>RépSimpleInv</v>
          </cell>
        </row>
        <row r="122">
          <cell r="B122" t="str">
            <v>B.06</v>
          </cell>
          <cell r="C122" t="str">
            <v>B</v>
          </cell>
          <cell r="D122" t="str">
            <v>Au moins une fois par semaine, un résident change de place à la table de la salle de restaurant</v>
          </cell>
          <cell r="E122" t="str">
            <v>RépSimpleInv</v>
          </cell>
        </row>
        <row r="123">
          <cell r="B123" t="str">
            <v>B.07</v>
          </cell>
          <cell r="C123" t="str">
            <v>B</v>
          </cell>
          <cell r="D123" t="str">
            <v>Les personnes en charge de l'administration sont informées des changements de place avant de commencer l'administration des médicaments aux résidents et au moment de passer à table (plan de table)</v>
          </cell>
          <cell r="E123" t="str">
            <v>RépComplexe1</v>
          </cell>
        </row>
        <row r="124">
          <cell r="B124" t="str">
            <v>C.01</v>
          </cell>
          <cell r="C124" t="str">
            <v>C</v>
          </cell>
          <cell r="D124" t="str">
            <v>Dans votre établissement, il existe une procédure générale décrivant le processus de prise en charge médicamenteuse et les responsabilités de chacun</v>
          </cell>
          <cell r="E124" t="str">
            <v>RépSimple</v>
          </cell>
        </row>
        <row r="125">
          <cell r="B125" t="str">
            <v>C.02</v>
          </cell>
          <cell r="C125" t="str">
            <v>C</v>
          </cell>
          <cell r="D125" t="str">
            <v>Dans votre établissement, des documents décrivant approvisionnement, gestion, règles d'utilisation… des médicaments sont disponibles pour les équipes médicales et soignantes</v>
          </cell>
          <cell r="E125" t="str">
            <v>RépComplexe1</v>
          </cell>
        </row>
        <row r="126">
          <cell r="B126" t="str">
            <v>C.03</v>
          </cell>
          <cell r="C126" t="str">
            <v>C</v>
          </cell>
          <cell r="D126" t="str">
            <v>Les documents relatifs aux médicaments et protocoles de votre établissement sont actualisés / revalidés régulièrement en tant que de besoin</v>
          </cell>
          <cell r="E126" t="str">
            <v>RépComplexe1</v>
          </cell>
        </row>
        <row r="127">
          <cell r="B127" t="str">
            <v>C.04</v>
          </cell>
          <cell r="C127" t="str">
            <v>C</v>
          </cell>
          <cell r="D127" t="str">
            <v>Les documents relatifs aux médicaments et protocoles de votre établissement sont : 
- accessibles 
- connus de tous</v>
          </cell>
          <cell r="E127" t="str">
            <v>RépComplexe1</v>
          </cell>
        </row>
        <row r="128">
          <cell r="B128" t="str">
            <v>C.05</v>
          </cell>
          <cell r="C128" t="str">
            <v>C</v>
          </cell>
          <cell r="D128" t="str">
            <v>Les modalités de la commande urgente des médicaments auprès de la PUI (pendant les horaires d'ouverture et de fermeture de la PUI) sont disponibles pour les équipes médicales et soignantes</v>
          </cell>
          <cell r="E128" t="str">
            <v>RépSimple</v>
          </cell>
        </row>
        <row r="129">
          <cell r="B129" t="str">
            <v>C.06</v>
          </cell>
          <cell r="C129" t="str">
            <v>C</v>
          </cell>
          <cell r="D129" t="str">
            <v>Un protocole décrit les modalités de prise en charge du résident en cas d'urgence</v>
          </cell>
          <cell r="E129" t="str">
            <v>RépSimple</v>
          </cell>
        </row>
        <row r="130">
          <cell r="B130" t="str">
            <v>C.07</v>
          </cell>
          <cell r="C130" t="str">
            <v>C</v>
          </cell>
          <cell r="D130" t="str">
            <v>Un protocole décrit la conduite à tenir en cas d'impossibilité d'accéder au logiciel informatique de soins ou de prescription (panne informatique, panne réseau…)</v>
          </cell>
          <cell r="E130" t="str">
            <v>RépSimple</v>
          </cell>
        </row>
        <row r="131">
          <cell r="B131" t="str">
            <v>C.08</v>
          </cell>
          <cell r="C131" t="str">
            <v>C</v>
          </cell>
          <cell r="D131" t="str">
            <v>Les consignes d'entretien des chariots et piluliers utilisés pour l'administration des médicaments aux résidents sont disponibles pour les personnes concernées</v>
          </cell>
          <cell r="E131" t="str">
            <v>RépSimple</v>
          </cell>
        </row>
        <row r="132">
          <cell r="B132" t="str">
            <v>C.09</v>
          </cell>
          <cell r="C132" t="str">
            <v>C</v>
          </cell>
          <cell r="D132" t="str">
            <v>La liste des différentes confusions de noms de médicaments (confusions entre dénominations de spécialités pharmaceutiques ou dénomination communes) diffusée par l'Agence Nationale de Sécurité du Médicament et des Produits de Santé (ANSM) est disponible pour les personnes concernées</v>
          </cell>
          <cell r="E132" t="str">
            <v>RépSimple</v>
          </cell>
        </row>
        <row r="133">
          <cell r="B133" t="str">
            <v>D.01</v>
          </cell>
          <cell r="C133" t="str">
            <v>D</v>
          </cell>
          <cell r="D133" t="str">
            <v>Les horaires d'ouverture de la PUI sont connues du personnel</v>
          </cell>
          <cell r="E133" t="str">
            <v>RépSimple</v>
          </cell>
        </row>
        <row r="134">
          <cell r="B134" t="str">
            <v>D.02</v>
          </cell>
          <cell r="C134" t="str">
            <v>D</v>
          </cell>
          <cell r="D134" t="str">
            <v>Les modalités de la prise en charge médicamenteuse de votre établissement sont expliquées lors de l'accueil d'une nouvelle IDE / AS</v>
          </cell>
          <cell r="E134" t="str">
            <v>RépSimple</v>
          </cell>
        </row>
        <row r="135">
          <cell r="B135" t="str">
            <v>D.03</v>
          </cell>
          <cell r="C135" t="str">
            <v>D</v>
          </cell>
          <cell r="D135" t="str">
            <v>Les modalités de la prise en charge médicamenteuse de votre établissement sont expliquées lors de l'accueil d'un nouveau médecin coordonnateur</v>
          </cell>
          <cell r="E135" t="str">
            <v>RépSimple</v>
          </cell>
        </row>
        <row r="136">
          <cell r="B136" t="str">
            <v>D.04</v>
          </cell>
          <cell r="C136" t="str">
            <v>D</v>
          </cell>
          <cell r="D136" t="str">
            <v xml:space="preserve">L'organisation de la prise en charge médicamenteuse de votre établissement est expliquée lors de l'accueil d'un nouveau médecin traitant </v>
          </cell>
          <cell r="E136" t="str">
            <v>RépSimple</v>
          </cell>
        </row>
        <row r="137">
          <cell r="B137" t="str">
            <v>D.05</v>
          </cell>
          <cell r="C137" t="str">
            <v>D</v>
          </cell>
          <cell r="D137" t="str">
            <v>Le médecin coordonnateur de votre établissement contribue auprès des professionnels de santé exerçant dans l'établissement à la bonne adaptation aux impériatifs gériatriques des prescriptions des médicaments</v>
          </cell>
          <cell r="E137" t="str">
            <v>RépSimple</v>
          </cell>
        </row>
        <row r="138">
          <cell r="B138" t="str">
            <v>D.06</v>
          </cell>
          <cell r="C138" t="str">
            <v>D</v>
          </cell>
          <cell r="D138" t="str">
            <v>Le médecin coordonnateur de votre établissement ou le pharmacien de la PUI anime des séances d'information du personnel soignant sur certains médicaments</v>
          </cell>
          <cell r="E138" t="str">
            <v>RépSimple</v>
          </cell>
        </row>
        <row r="139">
          <cell r="B139" t="str">
            <v>D.07</v>
          </cell>
          <cell r="C139" t="str">
            <v>D</v>
          </cell>
          <cell r="D139" t="str">
            <v>La liste préférentielle (ou le livret thérapeutique) actualisée est disponible dans votre établissement sous une forme adaptée à la consultation par l'équipe soignante et les médecins traitants (ou autres)</v>
          </cell>
          <cell r="E139" t="str">
            <v>RépSimple</v>
          </cell>
        </row>
        <row r="140">
          <cell r="B140" t="str">
            <v>D.08</v>
          </cell>
          <cell r="C140" t="str">
            <v>D</v>
          </cell>
          <cell r="D140" t="str">
            <v>Les médecins traitants (ou autres) et l'équipe soignante sont informés de la mise à jour de la liste préférentielle</v>
          </cell>
          <cell r="E140" t="str">
            <v>RépSimple</v>
          </cell>
        </row>
        <row r="141">
          <cell r="B141" t="str">
            <v>D.09</v>
          </cell>
          <cell r="C141" t="str">
            <v>D</v>
          </cell>
          <cell r="D141" t="str">
            <v>Le traitement médicamenteux et les changements de traitement sont expliqués au résident et, le cas échéant, avec son accord, à sa personne de confiance</v>
          </cell>
          <cell r="E141" t="str">
            <v>RépSimple</v>
          </cell>
        </row>
        <row r="142">
          <cell r="B142" t="str">
            <v>E.01</v>
          </cell>
          <cell r="C142" t="str">
            <v>E</v>
          </cell>
          <cell r="D142" t="str">
            <v>Tous les membres de l'équipe soignante de votre établissement ont bénéficié d'une séance de sensibilisation aux événements indésirables liés aux médicaments</v>
          </cell>
          <cell r="E142" t="str">
            <v>RépComplexe1</v>
          </cell>
        </row>
        <row r="143">
          <cell r="B143" t="str">
            <v>E.02</v>
          </cell>
          <cell r="C143" t="str">
            <v>E</v>
          </cell>
          <cell r="D143" t="str">
            <v>Une fiche de déclaration d'événement indésirable médicamenteux est mise à la disposition des soignants dans votre établissement</v>
          </cell>
          <cell r="E143" t="str">
            <v>RépSimple</v>
          </cell>
        </row>
        <row r="144">
          <cell r="B144" t="str">
            <v>E.03</v>
          </cell>
          <cell r="C144" t="str">
            <v>E</v>
          </cell>
          <cell r="D144" t="str">
            <v>Les modalités d'utilisation de cette fiche sont connues de tous les personnels de votre établissement</v>
          </cell>
          <cell r="E144" t="str">
            <v>RépComplexe1</v>
          </cell>
        </row>
        <row r="145">
          <cell r="B145" t="str">
            <v>E.04</v>
          </cell>
          <cell r="C145" t="str">
            <v>E</v>
          </cell>
          <cell r="D145" t="str">
            <v>Pour encourager la déclaration des erreurs médicamenteuses, une charte d'incitation à la déclaration, signée par la direction de l'établissement, existe</v>
          </cell>
          <cell r="E145" t="str">
            <v>RépSimple</v>
          </cell>
        </row>
        <row r="146">
          <cell r="B146" t="str">
            <v>E.05</v>
          </cell>
          <cell r="C146" t="str">
            <v>E</v>
          </cell>
          <cell r="D146" t="str">
            <v>L'analyse des événements indésirables liés aux médicaments est organisée lors des réunions de coordination entre médecins (traitants et coordonnateurs), équipe soignante de votre établissement et la PUI</v>
          </cell>
          <cell r="E146" t="str">
            <v>RépComplexe1</v>
          </cell>
        </row>
        <row r="147">
          <cell r="B147" t="str">
            <v>E.06</v>
          </cell>
          <cell r="C147" t="str">
            <v>E</v>
          </cell>
          <cell r="D147" t="str">
            <v>Des actions correctives décidées durant ces réunions pluridisciplinaires sont mises en place et évaluées</v>
          </cell>
          <cell r="E147" t="str">
            <v>RépComplexe1</v>
          </cell>
        </row>
        <row r="148">
          <cell r="B148" t="str">
            <v>E.07</v>
          </cell>
          <cell r="C148" t="str">
            <v>E</v>
          </cell>
          <cell r="D148" t="str">
            <v>Les IDE de votre établissement sont impliquées concrètement (réunion, relecture…) dans la sécurisation de la prise en charge médicamenteuse</v>
          </cell>
          <cell r="E148" t="str">
            <v>RépSimple</v>
          </cell>
        </row>
        <row r="149">
          <cell r="B149" t="str">
            <v>E.08</v>
          </cell>
          <cell r="C149" t="str">
            <v>E</v>
          </cell>
          <cell r="D149" t="str">
            <v>Les effets indésirables médicamenteux sont signalés au Centre Régional de PharmacoVigilance (CRPV)</v>
          </cell>
          <cell r="E149" t="str">
            <v>RépComplexe1</v>
          </cell>
        </row>
        <row r="150">
          <cell r="B150" t="str">
            <v>E.09</v>
          </cell>
          <cell r="C150" t="str">
            <v>E</v>
          </cell>
          <cell r="D150" t="str">
            <v>Les coordonnées du CRPV (numéro de téléphone, fax, mail) sont accessibles</v>
          </cell>
          <cell r="E150" t="str">
            <v>RépSimple</v>
          </cell>
        </row>
        <row r="151">
          <cell r="B151" t="str">
            <v>F.01</v>
          </cell>
          <cell r="C151" t="str">
            <v>F</v>
          </cell>
          <cell r="D151" t="str">
            <v>Le médecin coordonnateur de l'établissement, en lien avec le pharmacien de la PUI, analyse lors des réunions de coordination la consommation des médicaments prescrits aux résidents</v>
          </cell>
          <cell r="E151" t="str">
            <v>RépSimple</v>
          </cell>
        </row>
        <row r="152">
          <cell r="B152" t="str">
            <v>F.02</v>
          </cell>
          <cell r="C152" t="str">
            <v>F</v>
          </cell>
          <cell r="D152" t="str">
            <v xml:space="preserve">Votre établissement participe aux démarches institutionnelles régionales ou nationales visant à maîtriser la iatrogénie médicamenteuse (formations régionales, études ou projets régionaux,  contributions aux travaux de l’OMEDIT,…) </v>
          </cell>
          <cell r="E152" t="str">
            <v>RépSimple</v>
          </cell>
        </row>
        <row r="153">
          <cell r="B153" t="str">
            <v>F.03</v>
          </cell>
          <cell r="C153" t="str">
            <v>F</v>
          </cell>
          <cell r="D153" t="str">
            <v>Le médecin coordonnateur, en lien avec le pharmacien de la PUI, définit des objectifs spécifiques à votre établissement pour améliorer certaines pratiques de prescriptions (psychotropes, relais IV/PO, adaptation de la posologie…)</v>
          </cell>
          <cell r="E153" t="str">
            <v>RépSimple</v>
          </cell>
        </row>
        <row r="154">
          <cell r="B154" t="str">
            <v>F.04</v>
          </cell>
          <cell r="C154" t="str">
            <v>F</v>
          </cell>
          <cell r="D154" t="str">
            <v>Vous avez identifié dans votre établissement des médicaments "à risque" (AVK, insuline …) et mis en place des dispositions spécifiques de gestion / préparation / administration / formation</v>
          </cell>
          <cell r="E154" t="str">
            <v>RépComplexe1</v>
          </cell>
        </row>
        <row r="155">
          <cell r="B155" t="str">
            <v>G.01</v>
          </cell>
          <cell r="C155" t="str">
            <v>G</v>
          </cell>
          <cell r="D155" t="str">
            <v>Votre établissement a clarifié sous forme d'une procédure les liens organisationnels avec la PUI (heure et jour de délivrance, modalités de commandes, bons d'urgence, modalités de préparation des doses à administrer…)</v>
          </cell>
          <cell r="E155" t="str">
            <v>RépSimple</v>
          </cell>
        </row>
        <row r="156">
          <cell r="B156" t="str">
            <v>G.02</v>
          </cell>
          <cell r="C156" t="str">
            <v>G</v>
          </cell>
          <cell r="D156" t="str">
            <v>L'organisation du circuit du médicament en place repose sur une concertation formalisée, et renouvelée chaque année, entre le médecin coordonnateur, le cadre ou l'infirmier en charge de la coordination de l'équipe soignante (IDEC) et le pharmacien de la PUI</v>
          </cell>
          <cell r="E156" t="str">
            <v>RépSimple</v>
          </cell>
        </row>
        <row r="157">
          <cell r="B157" t="str">
            <v>G.03</v>
          </cell>
          <cell r="C157" t="str">
            <v>G</v>
          </cell>
          <cell r="D157" t="str">
            <v>La PUI informe l'EHPAD en cas de retraits ou rappels de lots de médicaments</v>
          </cell>
          <cell r="E157" t="str">
            <v>RépSimple</v>
          </cell>
        </row>
        <row r="158">
          <cell r="B158" t="str">
            <v>H.01</v>
          </cell>
          <cell r="C158" t="str">
            <v>H</v>
          </cell>
          <cell r="D158" t="str">
            <v>Un dossier médical et un dossier de soins "type" ont été élaborés par le médecin coordonnateur</v>
          </cell>
          <cell r="E158" t="str">
            <v>RépSimple</v>
          </cell>
        </row>
        <row r="159">
          <cell r="B159" t="str">
            <v>H.02</v>
          </cell>
          <cell r="C159" t="str">
            <v>H</v>
          </cell>
          <cell r="D159" t="str">
            <v>Le dossier médical et le dossier de soins sont accessibles 24h/24 au médecin traitant, dans des conditions propres à assurer sa confidentialité</v>
          </cell>
          <cell r="E159" t="str">
            <v>RépSimple</v>
          </cell>
        </row>
        <row r="160">
          <cell r="B160" t="str">
            <v>H.03</v>
          </cell>
          <cell r="C160" t="str">
            <v>H</v>
          </cell>
          <cell r="D160" t="str">
            <v>Le dossier médical est informatisé</v>
          </cell>
          <cell r="E160" t="str">
            <v>RépSimple</v>
          </cell>
        </row>
        <row r="161">
          <cell r="B161" t="str">
            <v>H.04</v>
          </cell>
          <cell r="C161" t="str">
            <v>H</v>
          </cell>
          <cell r="D161" t="str">
            <v>Le dossier de soins est informatisé</v>
          </cell>
          <cell r="E161" t="str">
            <v>RépSimple</v>
          </cell>
        </row>
        <row r="162">
          <cell r="B162" t="str">
            <v>H.05</v>
          </cell>
          <cell r="C162" t="str">
            <v>H</v>
          </cell>
          <cell r="D162" t="str">
            <v>Les éventuels troubles de déglutition du résident sont recensés et indiqués dans son dossier</v>
          </cell>
          <cell r="E162" t="str">
            <v>RépSimple</v>
          </cell>
        </row>
        <row r="163">
          <cell r="B163" t="str">
            <v>H.06</v>
          </cell>
          <cell r="C163" t="str">
            <v>H</v>
          </cell>
          <cell r="D163" t="str">
            <v xml:space="preserve">Les allergies éventuelles des résidents sont systématiquement mentionnées dans son dossier </v>
          </cell>
          <cell r="E163" t="str">
            <v>RépSimple</v>
          </cell>
        </row>
        <row r="164">
          <cell r="B164" t="str">
            <v>H.07</v>
          </cell>
          <cell r="C164" t="str">
            <v>H</v>
          </cell>
          <cell r="D164" t="str">
            <v>A l'entrée dans votre établissement, le poids du résident est : 
- mesuré 
- indiqué dans son dossier</v>
          </cell>
          <cell r="E164" t="str">
            <v>RépComplexe1</v>
          </cell>
        </row>
        <row r="165">
          <cell r="B165" t="str">
            <v>H.08</v>
          </cell>
          <cell r="C165" t="str">
            <v>H</v>
          </cell>
          <cell r="D165" t="str">
            <v>Le poids du résident est : 
- mesuré à intervalles réguliers (recommandation d'une pesée mensuelle)
- indiqué dans son dossier</v>
          </cell>
          <cell r="E165" t="str">
            <v>RépComplexe1</v>
          </cell>
        </row>
        <row r="166">
          <cell r="B166" t="str">
            <v>H.09</v>
          </cell>
          <cell r="C166" t="str">
            <v>H</v>
          </cell>
          <cell r="D166" t="str">
            <v>La fonction rénale du résident est : 
- évaluée à intervalles réguliers 
- notée dans son dossier
- systématiquement visible sur les prescriptions</v>
          </cell>
          <cell r="E166" t="str">
            <v>RépComplexe1</v>
          </cell>
        </row>
        <row r="167">
          <cell r="B167" t="str">
            <v>H.10</v>
          </cell>
          <cell r="C167" t="str">
            <v>H</v>
          </cell>
          <cell r="D167" t="str">
            <v>Les prescriptions médicamenteuses des résidents sont reçues avant ou en même temps que le résident lui-même, qu'il vienne d'un établissement de santé, d'un établissement médico-social ou du domicile</v>
          </cell>
          <cell r="E167" t="str">
            <v>RépSimple</v>
          </cell>
        </row>
        <row r="168">
          <cell r="B168" t="str">
            <v>I.01</v>
          </cell>
          <cell r="C168" t="str">
            <v>I</v>
          </cell>
          <cell r="D168" t="str">
            <v>Lors de l'admission du résident, le médecin coordonnateur, en lien avec le médecin traitant et l'IDE, évalue le degré de dépendance du résident, notamment en ce qui concerne la prise en charge de son traitement</v>
          </cell>
          <cell r="E168" t="str">
            <v>RépSimple</v>
          </cell>
        </row>
        <row r="169">
          <cell r="B169" t="str">
            <v>I.02</v>
          </cell>
          <cell r="C169" t="str">
            <v>I</v>
          </cell>
          <cell r="D169" t="str">
            <v>Un protocole définit de quelle manière est déterminée l'autonomie qui peut-être laissée au résident pour la prise de ses médicaments, ainsi que les médicaments concernés</v>
          </cell>
          <cell r="E169" t="str">
            <v>RépSimple</v>
          </cell>
        </row>
        <row r="170">
          <cell r="B170" t="str">
            <v>I.03</v>
          </cell>
          <cell r="C170" t="str">
            <v>I</v>
          </cell>
          <cell r="D170" t="str">
            <v>L'autonomie du résident pour prendre lui-même ses médicaments est réévaluée régulièrement</v>
          </cell>
          <cell r="E170" t="str">
            <v>RépComplexe1</v>
          </cell>
        </row>
        <row r="171">
          <cell r="B171" t="str">
            <v>I.04</v>
          </cell>
          <cell r="C171" t="str">
            <v>I</v>
          </cell>
          <cell r="D171" t="str">
            <v>Le niveau d'autonomie laissé au résident est indiquée en clair dans son dossier</v>
          </cell>
          <cell r="E171" t="str">
            <v>RépComplexe1</v>
          </cell>
        </row>
        <row r="172">
          <cell r="B172" t="str">
            <v>I.05</v>
          </cell>
          <cell r="C172" t="str">
            <v>I</v>
          </cell>
          <cell r="D172" t="str">
            <v>Si le résident gère seul son traitement, les conditions de gestion et de détention des médicaments dans sa chambre sont sécurisées</v>
          </cell>
          <cell r="E172" t="str">
            <v>RépSimple</v>
          </cell>
        </row>
        <row r="173">
          <cell r="B173" t="str">
            <v>I.06</v>
          </cell>
          <cell r="C173" t="str">
            <v>I</v>
          </cell>
          <cell r="D173" t="str">
            <v>Dans le cas où le résident est autonome, les IDE ou le pharmacien lui expliquent le traitement et s'assurent de sa compréhension</v>
          </cell>
          <cell r="E173" t="str">
            <v>RépSimple</v>
          </cell>
        </row>
        <row r="174">
          <cell r="B174" t="str">
            <v>I.07</v>
          </cell>
          <cell r="C174" t="str">
            <v>I</v>
          </cell>
          <cell r="D174" t="str">
            <v>Dans le cas où le résident est autonome, les consignes particulières de prises (avant, pendant, après le repas…) lui sont rappelées par les IDE ou le pharmacien</v>
          </cell>
          <cell r="E174" t="str">
            <v>RépSimple</v>
          </cell>
        </row>
        <row r="175">
          <cell r="B175" t="str">
            <v>I.08</v>
          </cell>
          <cell r="C175" t="str">
            <v>I</v>
          </cell>
          <cell r="D175" t="str">
            <v>Dans le cas où le résident est autonome, la prise effective des médicaments est vérifiée</v>
          </cell>
          <cell r="E175" t="str">
            <v>RépSimple</v>
          </cell>
        </row>
        <row r="176">
          <cell r="B176" t="str">
            <v>I.09</v>
          </cell>
          <cell r="C176" t="str">
            <v>I</v>
          </cell>
          <cell r="D176" t="str">
            <v>Dans le cas où le résident est autonome, il est encouragé à signaler au personnel toute automédication</v>
          </cell>
          <cell r="E176" t="str">
            <v>RépSimple</v>
          </cell>
        </row>
        <row r="177">
          <cell r="B177" t="str">
            <v>J.01</v>
          </cell>
          <cell r="C177" t="str">
            <v>J</v>
          </cell>
          <cell r="D177" t="str">
            <v>En cas de transfert programmé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7" t="str">
            <v>RépSimple</v>
          </cell>
        </row>
        <row r="178">
          <cell r="B178" t="str">
            <v>J.02</v>
          </cell>
          <cell r="C178" t="str">
            <v>J</v>
          </cell>
          <cell r="D178" t="str">
            <v>En cas de transfert programmé du résident vers un établissement de santé ou un autre établissement médico-social, les données cliniques et biologiques sont systématiquement transmises</v>
          </cell>
          <cell r="E178" t="str">
            <v>RépSimple</v>
          </cell>
        </row>
        <row r="179">
          <cell r="B179" t="str">
            <v>J.03</v>
          </cell>
          <cell r="C179" t="str">
            <v>J</v>
          </cell>
          <cell r="D179" t="str">
            <v>En cas de transfert en urgence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9" t="str">
            <v>RépSimple</v>
          </cell>
        </row>
        <row r="180">
          <cell r="B180" t="str">
            <v>J.04</v>
          </cell>
          <cell r="C180" t="str">
            <v>J</v>
          </cell>
          <cell r="D180" t="str">
            <v>En cas de transfert en urgence du résident vers un établissement de santé ou un autre établissement médico-social, les données cliniques et biologiques sont systématiquement transmises</v>
          </cell>
          <cell r="E180" t="str">
            <v>RépSimple</v>
          </cell>
        </row>
        <row r="181">
          <cell r="B181" t="str">
            <v>J.05</v>
          </cell>
          <cell r="C181" t="str">
            <v>J</v>
          </cell>
          <cell r="D181" t="str">
            <v>En cas d'absence programmée du résident, son traitement est donné et expliqué, avec son accord, à sa personne de confiance</v>
          </cell>
          <cell r="E181" t="str">
            <v>RépSimple</v>
          </cell>
        </row>
        <row r="182">
          <cell r="B182" t="str">
            <v>K.01</v>
          </cell>
          <cell r="C182" t="str">
            <v>K</v>
          </cell>
          <cell r="D182" t="str">
            <v>Lors de l'admission du résident, l'établissement s'efforce de connaître ses traitements antérieurs (avant l'entrée en institution)</v>
          </cell>
          <cell r="E182" t="str">
            <v>RépSimple</v>
          </cell>
        </row>
        <row r="183">
          <cell r="B183" t="str">
            <v>K.02</v>
          </cell>
          <cell r="C183" t="str">
            <v>K</v>
          </cell>
          <cell r="D183" t="str">
            <v xml:space="preserve">A l'admission du résident, le médecin coordonnateur est en lien avec le médecin traitant qui prescrit les traitements en justifiant toute modification (conservé, substitué ou arrêté) </v>
          </cell>
          <cell r="E183" t="str">
            <v>RépComplexe1</v>
          </cell>
        </row>
        <row r="184">
          <cell r="B184" t="str">
            <v>K.03</v>
          </cell>
          <cell r="C184" t="str">
            <v>K</v>
          </cell>
          <cell r="D184" t="str">
            <v>A l'admission du résident, toutes les modifications de traitement sont tracées dans son  dossier</v>
          </cell>
          <cell r="E184" t="str">
            <v>RépSimple</v>
          </cell>
        </row>
        <row r="185">
          <cell r="B185" t="str">
            <v>K.04</v>
          </cell>
          <cell r="C185" t="str">
            <v>K</v>
          </cell>
          <cell r="D185" t="str">
            <v>A l'admission du résident, les modifications du traitement (arrêt ou substitution) lui sont expliquées  et avec son accord, à sa personne de confiance</v>
          </cell>
          <cell r="E185" t="str">
            <v>RépComplexe1</v>
          </cell>
        </row>
        <row r="186">
          <cell r="B186" t="str">
            <v>K.05</v>
          </cell>
          <cell r="C186" t="str">
            <v>K</v>
          </cell>
          <cell r="D186" t="str">
            <v>Lors d'une hospitalisation du résident, une confrontation de son traitement avant et au retour dans l'établissement est effectuée</v>
          </cell>
          <cell r="E186" t="str">
            <v>RépSimple</v>
          </cell>
        </row>
        <row r="187">
          <cell r="B187" t="str">
            <v>K.06</v>
          </cell>
          <cell r="C187" t="str">
            <v>K</v>
          </cell>
          <cell r="D187" t="str">
            <v xml:space="preserve">Lors du retour d'hospitalisation du résident, le médecin coordonnateur est en lien avec le médecin traitant qui prescrit les traitements en justifiant toute modification (conservé, substitué ou arrêté) </v>
          </cell>
          <cell r="E187" t="str">
            <v>RépComplexe1</v>
          </cell>
        </row>
        <row r="188">
          <cell r="B188" t="str">
            <v>K.07</v>
          </cell>
          <cell r="C188" t="str">
            <v>K</v>
          </cell>
          <cell r="D188" t="str">
            <v>Lors du retour d'hospitalisation du résident, toutes les modifications de traitement sont tracées dans son dossier</v>
          </cell>
          <cell r="E188" t="str">
            <v>RépSimple</v>
          </cell>
        </row>
        <row r="189">
          <cell r="B189" t="str">
            <v>K.08</v>
          </cell>
          <cell r="C189" t="str">
            <v>K</v>
          </cell>
          <cell r="D189" t="str">
            <v>Lors du retour d'hospitalisation du résident, les modifications du traitement (arrêt ou substitution) sont expliquées au résident et/ou à la famille/entourage</v>
          </cell>
          <cell r="E189" t="str">
            <v>RépComplexe1</v>
          </cell>
        </row>
        <row r="190">
          <cell r="B190" t="str">
            <v>L.01</v>
          </cell>
          <cell r="C190" t="str">
            <v>L</v>
          </cell>
          <cell r="D190" t="str">
            <v>Les prescriptions médicamenteuses des résidents sont informatisées pour la totalité du traitement du résident</v>
          </cell>
          <cell r="E190" t="str">
            <v>RépSimple</v>
          </cell>
        </row>
        <row r="191">
          <cell r="B191" t="str">
            <v>L.02</v>
          </cell>
          <cell r="C191" t="str">
            <v>L</v>
          </cell>
          <cell r="D191" t="str">
            <v>L'accès au logiciel de prescription est sécurisé par un identifiant et un mot de passe confidentiels et réservés exclusivement à chaque prescripteur</v>
          </cell>
          <cell r="E191" t="str">
            <v>RépSimple</v>
          </cell>
        </row>
        <row r="192">
          <cell r="B192" t="str">
            <v>L.03</v>
          </cell>
          <cell r="C192" t="str">
            <v>L</v>
          </cell>
          <cell r="D192" t="str">
            <v>L'établissement dispose d'une base de données sur le médicament, certifiée par la Haute Autorité de Santé</v>
          </cell>
          <cell r="E192" t="str">
            <v>RépSimple</v>
          </cell>
        </row>
        <row r="193">
          <cell r="B193" t="str">
            <v>L.04</v>
          </cell>
          <cell r="C193" t="str">
            <v>L</v>
          </cell>
          <cell r="D193" t="str">
            <v>Le cas échéant, les prescriptions informatisées sont transmises à la pharmacie (compatibilité système informatique EHPAD/système informatique Pharmacie)</v>
          </cell>
          <cell r="E193" t="str">
            <v>RépComplexe1</v>
          </cell>
        </row>
        <row r="194">
          <cell r="B194" t="str">
            <v>L.05</v>
          </cell>
          <cell r="C194" t="str">
            <v>L</v>
          </cell>
          <cell r="D194" t="str">
            <v>Les prescriptions sont intégralement conformes aux bonnes pratiques (datées, lisibles, signées, identification du résident et du médecin, dosages, posologies, conditions d'administration, durées)</v>
          </cell>
          <cell r="E194" t="str">
            <v>RépSimple</v>
          </cell>
        </row>
        <row r="195">
          <cell r="B195" t="str">
            <v>L.06</v>
          </cell>
          <cell r="C195" t="str">
            <v>L</v>
          </cell>
          <cell r="D195" t="str">
            <v>La prescription se fait préférentiellement en dénomination commune internationale (DCI)</v>
          </cell>
          <cell r="E195" t="str">
            <v>RépSimple</v>
          </cell>
        </row>
        <row r="196">
          <cell r="B196" t="str">
            <v>L.07</v>
          </cell>
          <cell r="C196" t="str">
            <v>L</v>
          </cell>
          <cell r="D196" t="str">
            <v>Dans le logiciel de prescription, les médicaments de la liste préferentielle sont identifiés</v>
          </cell>
          <cell r="E196" t="str">
            <v>RépSimple</v>
          </cell>
        </row>
        <row r="197">
          <cell r="B197" t="str">
            <v>L.08</v>
          </cell>
          <cell r="C197" t="str">
            <v>L</v>
          </cell>
          <cell r="D197" t="str">
            <v>Lorsque la prescription mentionne les noms de spécialités, la DCI est aussi systématiquement indiquée</v>
          </cell>
          <cell r="E197" t="str">
            <v>RépComplexe1</v>
          </cell>
        </row>
        <row r="198">
          <cell r="B198" t="str">
            <v>L.09</v>
          </cell>
          <cell r="C198" t="str">
            <v>L</v>
          </cell>
          <cell r="D198" t="str">
            <v>Dans la mesure du possible, les médecins traitants s'astreignent à prescrire à la liste préférentielle</v>
          </cell>
          <cell r="E198" t="str">
            <v>RépComplexe1</v>
          </cell>
        </row>
        <row r="199">
          <cell r="B199" t="str">
            <v>L.10</v>
          </cell>
          <cell r="C199" t="str">
            <v>L</v>
          </cell>
          <cell r="D199" t="str">
            <v>Dans la mesure du possible, les médecins traitants prennent en compte les capacités de déglutition des résidents dans le choix des formes galéniques des médicaments qu'ils prescrivent</v>
          </cell>
          <cell r="E199" t="str">
            <v>RépComplexe1</v>
          </cell>
        </row>
        <row r="200">
          <cell r="B200" t="str">
            <v>L.11</v>
          </cell>
          <cell r="C200" t="str">
            <v>L</v>
          </cell>
          <cell r="D200" t="str">
            <v>La voie des médicaments injectables est systématiquement prescrite</v>
          </cell>
          <cell r="E200" t="str">
            <v>RépSimple</v>
          </cell>
        </row>
        <row r="201">
          <cell r="B201" t="str">
            <v>L.12</v>
          </cell>
          <cell r="C201" t="str">
            <v>L</v>
          </cell>
          <cell r="D201" t="str">
            <v>Les modalités de dilution des médicaments injectables (nature et volume du véhicule) sont prescrites ou renvoient à un protocole validé par l'établissement</v>
          </cell>
          <cell r="E201" t="str">
            <v>RépSimple</v>
          </cell>
        </row>
        <row r="202">
          <cell r="B202" t="str">
            <v>L.13</v>
          </cell>
          <cell r="C202" t="str">
            <v>L</v>
          </cell>
          <cell r="D202" t="str">
            <v>Les prescriptions conditionnelles (si besoin) d'antalgiques font l'objet d'un protocole d'administration nominatif</v>
          </cell>
          <cell r="E202" t="str">
            <v>RépSimple</v>
          </cell>
        </row>
        <row r="203">
          <cell r="B203" t="str">
            <v>L.14</v>
          </cell>
          <cell r="C203" t="str">
            <v>L</v>
          </cell>
          <cell r="D203" t="str">
            <v>Médecins et IDE ont défini ensemble les symboles utilisés pour la prescription (arrêt de traitement, sous condition…) [mettre NA si prescription informatisée]</v>
          </cell>
          <cell r="E203" t="str">
            <v>RépSimple</v>
          </cell>
        </row>
        <row r="204">
          <cell r="B204" t="str">
            <v>L.15</v>
          </cell>
          <cell r="C204" t="str">
            <v>L</v>
          </cell>
          <cell r="D204" t="str">
            <v>Il arrive que les IDE transcrivent elles-mêmes les prescriptions de l'ordonnance papier dans le logiciel informatique</v>
          </cell>
          <cell r="E204" t="str">
            <v>RépSimpleInv</v>
          </cell>
        </row>
        <row r="205">
          <cell r="B205" t="str">
            <v>L.16</v>
          </cell>
          <cell r="C205" t="str">
            <v>L</v>
          </cell>
          <cell r="D205" t="str">
            <v>Des réévaluations régulières des traitements médicamenteux des résidents sont effectuées entre médecin coordonnateur et médecins traitants</v>
          </cell>
          <cell r="E205" t="str">
            <v>RépComplexe1</v>
          </cell>
        </row>
        <row r="206">
          <cell r="B206" t="str">
            <v>L.17</v>
          </cell>
          <cell r="C206" t="str">
            <v>L</v>
          </cell>
          <cell r="D206" t="str">
            <v>La réévaluation des prescriptions est effectuée au moins tous les 3 mois</v>
          </cell>
          <cell r="E206" t="str">
            <v>RépComplexe1</v>
          </cell>
        </row>
        <row r="207">
          <cell r="B207" t="str">
            <v>L.18</v>
          </cell>
          <cell r="C207" t="str">
            <v>L</v>
          </cell>
          <cell r="D207" t="str">
            <v>La réévaluation des prescriptions est  tracée dans le dossier du résident</v>
          </cell>
          <cell r="E207" t="str">
            <v>RépComplexe1</v>
          </cell>
        </row>
        <row r="208">
          <cell r="B208" t="str">
            <v>L.19</v>
          </cell>
          <cell r="C208" t="str">
            <v>L</v>
          </cell>
          <cell r="D208" t="str">
            <v>Des réévaluations régulières des traitements médicamenteux sont programmées pour les résidents identifiés à risque (Alzheimer, dénutrition, troubles de la déglutition…)</v>
          </cell>
          <cell r="E208" t="str">
            <v>RépComplexe1</v>
          </cell>
        </row>
        <row r="209">
          <cell r="B209" t="str">
            <v>L.20</v>
          </cell>
          <cell r="C209" t="str">
            <v>L</v>
          </cell>
          <cell r="D209" t="str">
            <v>En cas de transmission orale des prescriptions, celles-ci sont par la suite régularisées systématiquement par le médecin</v>
          </cell>
          <cell r="E209" t="str">
            <v>RépSimple</v>
          </cell>
        </row>
        <row r="210">
          <cell r="B210" t="str">
            <v>L.21</v>
          </cell>
          <cell r="C210" t="str">
            <v>L</v>
          </cell>
          <cell r="D210" t="str">
            <v>Les prescriptions médicales sont archivées dans le dossier médical du résident</v>
          </cell>
          <cell r="E210" t="str">
            <v>RépSimple</v>
          </cell>
        </row>
        <row r="211">
          <cell r="B211" t="str">
            <v>L.22</v>
          </cell>
          <cell r="C211" t="str">
            <v>L</v>
          </cell>
          <cell r="D211" t="str">
            <v>Les prescriptions de benzodiazépines font l'objet d'un suivi particulier par l'EHPAD (médecin coordonnateur en lien avec les médecins traitants)</v>
          </cell>
          <cell r="E211" t="str">
            <v>RépComplexe1</v>
          </cell>
        </row>
        <row r="212">
          <cell r="B212" t="str">
            <v>L.23</v>
          </cell>
          <cell r="C212" t="str">
            <v>L</v>
          </cell>
          <cell r="D212" t="str">
            <v>Si oui, à quelle fréquence ?</v>
          </cell>
          <cell r="E212" t="str">
            <v>RépFréquence</v>
          </cell>
        </row>
        <row r="213">
          <cell r="B213" t="str">
            <v>L.24</v>
          </cell>
          <cell r="C213" t="str">
            <v>L</v>
          </cell>
          <cell r="D213" t="str">
            <v>Si oui, des actions correctives sont entreprises pour optimiser la prescription des benzodiazépines chez les résidents</v>
          </cell>
          <cell r="E213" t="str">
            <v>RépComplexe1</v>
          </cell>
        </row>
        <row r="214">
          <cell r="B214" t="str">
            <v>L.25</v>
          </cell>
          <cell r="C214" t="str">
            <v>L</v>
          </cell>
          <cell r="D214" t="str">
            <v>Les prescriptions de neuroleptiques font l'objet d'un suivi particulier par l'EHPAD (médecin coordonnateur en lien avec les médecins traitants)</v>
          </cell>
          <cell r="E214" t="str">
            <v>RépComplexe1</v>
          </cell>
        </row>
        <row r="215">
          <cell r="B215" t="str">
            <v>L.26</v>
          </cell>
          <cell r="C215" t="str">
            <v>L</v>
          </cell>
          <cell r="D215" t="str">
            <v>Si oui, à quelle fréquence ?</v>
          </cell>
          <cell r="E215" t="str">
            <v>RépFréquence</v>
          </cell>
        </row>
        <row r="216">
          <cell r="B216" t="str">
            <v>L.27</v>
          </cell>
          <cell r="C216" t="str">
            <v>L</v>
          </cell>
          <cell r="D216" t="str">
            <v>Si oui, des actions correctives sont entreprises pour optimiser la prescription des neuroleptiques chez les résidents</v>
          </cell>
          <cell r="E216" t="str">
            <v>RépComplexe1</v>
          </cell>
        </row>
        <row r="217">
          <cell r="B217" t="str">
            <v>M.01</v>
          </cell>
          <cell r="C217" t="str">
            <v>M</v>
          </cell>
          <cell r="D217" t="str">
            <v>Le pharmacien dispose de l'historique des traitements du résident nécessaires à son analyse pharmaceutique</v>
          </cell>
          <cell r="E217" t="str">
            <v>RépComplexe1</v>
          </cell>
        </row>
        <row r="218">
          <cell r="B218" t="str">
            <v>M.02</v>
          </cell>
          <cell r="C218" t="str">
            <v>M</v>
          </cell>
          <cell r="D218" t="str">
            <v>Le pharmacien dispose des données cliniques du résident nécessaires à son analyse pharmaceutique</v>
          </cell>
          <cell r="E218" t="str">
            <v>RépComplexe1</v>
          </cell>
        </row>
        <row r="219">
          <cell r="B219" t="str">
            <v>M.03</v>
          </cell>
          <cell r="C219" t="str">
            <v>M</v>
          </cell>
          <cell r="D219" t="str">
            <v>Le pharmacien dispose des données biologiques du résident nécessaires à son analyse pharmaceutique</v>
          </cell>
          <cell r="E219" t="str">
            <v>RépComplexe1</v>
          </cell>
        </row>
        <row r="220">
          <cell r="B220" t="str">
            <v>M.04</v>
          </cell>
          <cell r="C220" t="str">
            <v>M</v>
          </cell>
          <cell r="D220" t="str">
            <v>Le pharmacien transmet à l'équipe médicale et à l'équipe soignante des avis pharmaceutiques d'adaptation des prescriptions en tant que de besoin</v>
          </cell>
          <cell r="E220" t="str">
            <v>RépSimple</v>
          </cell>
        </row>
        <row r="221">
          <cell r="B221" t="str">
            <v>M.05</v>
          </cell>
          <cell r="C221" t="str">
            <v>M</v>
          </cell>
          <cell r="D221" t="str">
            <v>Les modalités de transmission des avis pharmaceutiques ont fait l'objet d'une concertation entre médecins coordonnateur, traitants ou autres et pharmacien(s)</v>
          </cell>
          <cell r="E221" t="str">
            <v>RépSimple</v>
          </cell>
        </row>
        <row r="222">
          <cell r="B222" t="str">
            <v>M.06</v>
          </cell>
          <cell r="C222" t="str">
            <v>M</v>
          </cell>
          <cell r="D222" t="str">
            <v>Les avis pharmaceutiques sont notés ou insérés dans le dossier du résident</v>
          </cell>
          <cell r="E222" t="str">
            <v>RépSimple</v>
          </cell>
        </row>
        <row r="223">
          <cell r="B223" t="str">
            <v>N.01</v>
          </cell>
          <cell r="C223" t="str">
            <v>N</v>
          </cell>
          <cell r="D223" t="str">
            <v>La majorité (&gt;50% des lignes) du traitement du résident est préparée et délivrée nominativement par la pharmacie</v>
          </cell>
          <cell r="E223" t="str">
            <v>RépSimple</v>
          </cell>
        </row>
        <row r="224">
          <cell r="B224" t="str">
            <v>N.02</v>
          </cell>
          <cell r="C224" t="str">
            <v>N</v>
          </cell>
          <cell r="D224" t="str">
            <v>Des mesures sont prises pour garantir, en dehors de la délivrance nominative, la disponibilité des médicaments prescrits à tout moment (urgences, nouveaux traitements ou modifications de traitements…)</v>
          </cell>
          <cell r="E224" t="str">
            <v>RépSimple</v>
          </cell>
        </row>
        <row r="225">
          <cell r="B225" t="str">
            <v>N.03</v>
          </cell>
          <cell r="C225" t="str">
            <v>N</v>
          </cell>
          <cell r="D225" t="str">
            <v>Si un médicament n'est pas délivré, le pharmacien vous en donne la raison</v>
          </cell>
          <cell r="E225" t="str">
            <v>RépSimple</v>
          </cell>
        </row>
        <row r="226">
          <cell r="B226" t="str">
            <v>N.04</v>
          </cell>
          <cell r="C226" t="str">
            <v>N</v>
          </cell>
          <cell r="D226" t="str">
            <v>En cas de non délivrance en raison de rupture de stock laboratoire, le pharmacien donne des conseils de substitution à valider par le médecin</v>
          </cell>
          <cell r="E226" t="str">
            <v>RépSimple</v>
          </cell>
        </row>
        <row r="227">
          <cell r="B227" t="str">
            <v>N.05</v>
          </cell>
          <cell r="C227" t="str">
            <v>N</v>
          </cell>
          <cell r="D227" t="str">
            <v>Les délivrances nominatives arrivent dans des contenants (bacs, tiroirs, casiers, sachets...) adaptés au mode de rangement dans votre établissement</v>
          </cell>
          <cell r="E227" t="str">
            <v>RépSimple</v>
          </cell>
        </row>
        <row r="228">
          <cell r="B228" t="str">
            <v>N.06</v>
          </cell>
          <cell r="C228" t="str">
            <v>N</v>
          </cell>
          <cell r="D228" t="str">
            <v>Sauf exception, les formes orales de médicaments sont en doses unitaires identifiables (industrielles ou reconditionnées/surconditionnées par la PUI)</v>
          </cell>
          <cell r="E228" t="str">
            <v>RépComplexe1</v>
          </cell>
        </row>
        <row r="229">
          <cell r="B229" t="str">
            <v>N.07</v>
          </cell>
          <cell r="C229" t="str">
            <v>N</v>
          </cell>
          <cell r="D229" t="str">
            <v xml:space="preserve">Les doses fractionnées (demi ou quart) sont délivrées par la PUI en conditionnement unitaire identifiable </v>
          </cell>
          <cell r="E229" t="str">
            <v>RépSimple</v>
          </cell>
        </row>
        <row r="230">
          <cell r="B230" t="str">
            <v>N.08</v>
          </cell>
          <cell r="C230" t="str">
            <v>N</v>
          </cell>
          <cell r="D230" t="str">
            <v>Les arrêts de traitement sont pris en compte et les médicaments sont retirés des contenants (bacs, tiroirs, casiers…)</v>
          </cell>
          <cell r="E230" t="str">
            <v>RépSimple</v>
          </cell>
        </row>
        <row r="231">
          <cell r="B231" t="str">
            <v>O.01</v>
          </cell>
          <cell r="C231" t="str">
            <v>O</v>
          </cell>
          <cell r="D231" t="str">
            <v>Les médicaments sont préparés par du personnel habilité</v>
          </cell>
          <cell r="E231" t="str">
            <v>RépSimple</v>
          </cell>
        </row>
        <row r="232">
          <cell r="B232" t="str">
            <v>O.02</v>
          </cell>
          <cell r="C232" t="str">
            <v>O</v>
          </cell>
          <cell r="D232" t="str">
            <v>Une consigne ou une règle prévoit que la personne qui prépare les médicaments ne réponde plus au téléphone lors de la préparation des médicaments. Cette règle est respectée.</v>
          </cell>
          <cell r="E232" t="str">
            <v>RépSimple</v>
          </cell>
        </row>
        <row r="233">
          <cell r="B233" t="str">
            <v>O.03</v>
          </cell>
          <cell r="C233" t="str">
            <v>O</v>
          </cell>
          <cell r="D233" t="str">
            <v>La personne qui prépare les médicaments porte gants, masque et charlotte lors de la préparation des piluliers</v>
          </cell>
          <cell r="E233" t="str">
            <v>RépSimple</v>
          </cell>
        </row>
        <row r="234">
          <cell r="B234" t="str">
            <v>O.04</v>
          </cell>
          <cell r="C234" t="str">
            <v>O</v>
          </cell>
          <cell r="D234" t="str">
            <v>Les piluliers sont préparés dans un local propre et suffisamment ventilé</v>
          </cell>
          <cell r="E234" t="str">
            <v>RépSimple</v>
          </cell>
        </row>
        <row r="235">
          <cell r="B235" t="str">
            <v>O.05</v>
          </cell>
          <cell r="C235" t="str">
            <v>O</v>
          </cell>
          <cell r="D235" t="str">
            <v>Les piluliers sont préparés dans une zone de travail identifiée et dédiée à cette tâche</v>
          </cell>
          <cell r="E235" t="str">
            <v>RépSimple</v>
          </cell>
        </row>
        <row r="236">
          <cell r="B236" t="str">
            <v>O.06</v>
          </cell>
          <cell r="C236" t="str">
            <v>O</v>
          </cell>
          <cell r="D236" t="str">
            <v>Un double contrôle des tiroirs ou piluliers préparés est effectué</v>
          </cell>
          <cell r="E236" t="str">
            <v>RépSimple</v>
          </cell>
        </row>
        <row r="237">
          <cell r="B237" t="str">
            <v>O.07</v>
          </cell>
          <cell r="C237" t="str">
            <v>O</v>
          </cell>
          <cell r="D237" t="str">
            <v xml:space="preserve">La préparation et l'administration des médicaments sont faites au vu de la prescription initiale, et non d'une retranscription de cette prescription </v>
          </cell>
          <cell r="E237" t="str">
            <v>RépSimple</v>
          </cell>
        </row>
        <row r="238">
          <cell r="B238" t="str">
            <v>O.08</v>
          </cell>
          <cell r="C238" t="str">
            <v>O</v>
          </cell>
          <cell r="D238" t="str">
            <v>Le tiroir ou pilulier utilisé pour apporter les doses à administrer jusqu'à la chambre est identifié avec le nom, prénom et date de naissance du résident</v>
          </cell>
          <cell r="E238" t="str">
            <v>RépSimple</v>
          </cell>
        </row>
        <row r="239">
          <cell r="B239" t="str">
            <v>O.09</v>
          </cell>
          <cell r="C239" t="str">
            <v>O</v>
          </cell>
          <cell r="D239" t="str">
            <v>Les dimensions du tiroir ou pilulier sont adaptées au volume des produits (pas de déconditionnement, pas de sachet plié, pas de case qui déborde…)</v>
          </cell>
          <cell r="E239" t="str">
            <v>RépSimple</v>
          </cell>
        </row>
        <row r="240">
          <cell r="B240" t="str">
            <v>O.10</v>
          </cell>
          <cell r="C240" t="str">
            <v>O</v>
          </cell>
          <cell r="D240" t="str">
            <v>Le tiroir ou pilulier est compartimenté par moment de prise (matin, midi, soir, éventuellement nuit)</v>
          </cell>
          <cell r="E240" t="str">
            <v>RépSimple</v>
          </cell>
        </row>
        <row r="241">
          <cell r="B241" t="str">
            <v>O.11</v>
          </cell>
          <cell r="C241" t="str">
            <v>O</v>
          </cell>
          <cell r="D241" t="str">
            <v xml:space="preserve">Le tiroir ou pilulier est préparé pour une durée tenant compte des conditions de conservation des médicaments </v>
          </cell>
          <cell r="E241" t="str">
            <v>RépSimple</v>
          </cell>
        </row>
        <row r="242">
          <cell r="B242" t="str">
            <v>O.12</v>
          </cell>
          <cell r="C242" t="str">
            <v>O</v>
          </cell>
          <cell r="D242" t="str">
            <v>La préparation des tiroirs ou piluliers se fait résident par résident et non pas médicament par médicament</v>
          </cell>
          <cell r="E242" t="str">
            <v>RépSimple</v>
          </cell>
        </row>
        <row r="243">
          <cell r="B243" t="str">
            <v>O.13</v>
          </cell>
          <cell r="C243" t="str">
            <v>O</v>
          </cell>
          <cell r="D243" t="str">
            <v>A l'intérieur du tiroir ou pilulier, tous les médicaments sont identifiables (nom du médicament, dosage…)</v>
          </cell>
          <cell r="E243" t="str">
            <v>RépSimple</v>
          </cell>
        </row>
        <row r="244">
          <cell r="B244" t="str">
            <v>O.14</v>
          </cell>
          <cell r="C244" t="str">
            <v>O</v>
          </cell>
          <cell r="D244" t="str">
            <v>En cas de modification d'un traitement (remplacement, suppression), le médicament concerné est remplacé ou retiré du pilulier du résident sans délai</v>
          </cell>
          <cell r="E244" t="str">
            <v>RépSimple</v>
          </cell>
        </row>
        <row r="245">
          <cell r="B245" t="str">
            <v>O.15</v>
          </cell>
          <cell r="C245" t="str">
            <v>O</v>
          </cell>
          <cell r="D245" t="str">
            <v>Le chariot d'administration est organisé de manière à éviter les confusions de médicaments et de dosage (éviter les erreurs de dosage)</v>
          </cell>
          <cell r="E245" t="str">
            <v>RépSimple</v>
          </cell>
        </row>
        <row r="246">
          <cell r="B246" t="str">
            <v>O.16</v>
          </cell>
          <cell r="C246" t="str">
            <v>O</v>
          </cell>
          <cell r="D246" t="str">
            <v>Les IDE disposent d'une liste à jour et validée des équivalences et substitutions de médicaments</v>
          </cell>
          <cell r="E246" t="str">
            <v>RépSimple</v>
          </cell>
        </row>
        <row r="247">
          <cell r="B247" t="str">
            <v>O.17</v>
          </cell>
          <cell r="C247" t="str">
            <v>O</v>
          </cell>
          <cell r="D247" t="str">
            <v>La personne qui prépare les médicaments dispose de la liste des médicaments à ne pas écraser et la liste des gélules à ne pas ouvrir</v>
          </cell>
          <cell r="E247" t="str">
            <v>RépSimple</v>
          </cell>
        </row>
        <row r="248">
          <cell r="B248" t="str">
            <v>O.18</v>
          </cell>
          <cell r="C248" t="str">
            <v>O</v>
          </cell>
          <cell r="D248" t="str">
            <v>Si nécessaire, les médicaments pour un résident sont écrasés séparément et ne sont pas mélangés</v>
          </cell>
          <cell r="E248" t="str">
            <v>RépSimple</v>
          </cell>
        </row>
        <row r="249">
          <cell r="B249" t="str">
            <v>O.19</v>
          </cell>
          <cell r="C249" t="str">
            <v>O</v>
          </cell>
          <cell r="D249" t="str">
            <v>Le matériel utilisé pour écraser les comprimés est nettoyé entre chaque utilisation</v>
          </cell>
          <cell r="E249" t="str">
            <v>RépSimple</v>
          </cell>
        </row>
        <row r="250">
          <cell r="B250" t="str">
            <v>O.20</v>
          </cell>
          <cell r="C250" t="str">
            <v>O</v>
          </cell>
          <cell r="D250" t="str">
            <v>Les médicaments multidoses peuvent être partagés entre plusieurs résidents</v>
          </cell>
          <cell r="E250" t="str">
            <v>RépSimpleInv</v>
          </cell>
        </row>
        <row r="251">
          <cell r="B251" t="str">
            <v>O.21</v>
          </cell>
          <cell r="C251" t="str">
            <v>O</v>
          </cell>
          <cell r="D251" t="str">
            <v>Chaque stylo injecteur d'insuline est utilisé pour un seul et même résident</v>
          </cell>
          <cell r="E251" t="str">
            <v>RépSimple</v>
          </cell>
        </row>
        <row r="252">
          <cell r="B252" t="str">
            <v>O.22</v>
          </cell>
          <cell r="C252" t="str">
            <v>O</v>
          </cell>
          <cell r="D252" t="str">
            <v>Les médicaments multidoses (gouttes buvables…), les médicaments écrasés, le cas échéant, sont préparés au plus près du moment de l'administration (pour éviter la dégradation des médicaments,…)</v>
          </cell>
          <cell r="E252" t="str">
            <v>RépSimple</v>
          </cell>
        </row>
        <row r="253">
          <cell r="B253" t="str">
            <v>O.23</v>
          </cell>
          <cell r="C253" t="str">
            <v>O</v>
          </cell>
          <cell r="D253" t="str">
            <v>Les différentes solutions buvables prescrites pour un résident peuvent être mélangées ensemble dans un seul et même contenant</v>
          </cell>
          <cell r="E253" t="str">
            <v>RépSimpleInv</v>
          </cell>
        </row>
        <row r="254">
          <cell r="B254" t="str">
            <v>P.01</v>
          </cell>
          <cell r="C254" t="str">
            <v>P</v>
          </cell>
          <cell r="D254" t="str">
            <v>L'identité du résident est vérifiée systématiquement avant toute administration</v>
          </cell>
          <cell r="E254" t="str">
            <v>RépSimple</v>
          </cell>
        </row>
        <row r="255">
          <cell r="B255" t="str">
            <v>P.02</v>
          </cell>
          <cell r="C255" t="str">
            <v>P</v>
          </cell>
          <cell r="D255" t="str">
            <v>La concordance entre les doses préparées et la prescription est réalisée</v>
          </cell>
          <cell r="E255" t="str">
            <v>RépSimple</v>
          </cell>
        </row>
        <row r="256">
          <cell r="B256" t="str">
            <v>P.03</v>
          </cell>
          <cell r="C256" t="str">
            <v>P</v>
          </cell>
          <cell r="D256" t="str">
            <v>L'intégrité des médicaments est vérifiée avant leur administration (aspect, forme, absence de particules dans une solution…)</v>
          </cell>
          <cell r="E256" t="str">
            <v>RépSimple</v>
          </cell>
        </row>
        <row r="257">
          <cell r="B257" t="str">
            <v>P.04</v>
          </cell>
          <cell r="C257" t="str">
            <v>P</v>
          </cell>
          <cell r="D257" t="str">
            <v>La date de péremption des médicaments est vérifiée avant leur administration</v>
          </cell>
          <cell r="E257" t="str">
            <v>RépSimple</v>
          </cell>
        </row>
        <row r="258">
          <cell r="B258" t="str">
            <v>P.05</v>
          </cell>
          <cell r="C258" t="str">
            <v>P</v>
          </cell>
          <cell r="D258" t="str">
            <v>L'administration des médicaments est enregistrée sur un support validé par le médecin, en regard de la prescription</v>
          </cell>
          <cell r="E258" t="str">
            <v>RépSimple</v>
          </cell>
        </row>
        <row r="259">
          <cell r="B259" t="str">
            <v>P.06</v>
          </cell>
          <cell r="C259" t="str">
            <v>P</v>
          </cell>
          <cell r="D259" t="str">
            <v>L'administration des médicaments prescrits de façon conditionnelle (si besoin…) est enregistrée sur le support d'administration</v>
          </cell>
          <cell r="E259" t="str">
            <v>RépSimple</v>
          </cell>
        </row>
        <row r="260">
          <cell r="B260" t="str">
            <v>P.07</v>
          </cell>
          <cell r="C260" t="str">
            <v>P</v>
          </cell>
          <cell r="D260" t="str">
            <v>Les motifs de l'administration des médicaments en prescription conditionnelle sont indiqués sur le support d'administration ou dans le dossier du résident</v>
          </cell>
          <cell r="E260" t="str">
            <v>RépSimple</v>
          </cell>
        </row>
        <row r="261">
          <cell r="B261" t="str">
            <v>P.08</v>
          </cell>
          <cell r="C261" t="str">
            <v>P</v>
          </cell>
          <cell r="D261" t="str">
            <v>Des médicaments prescrits à l'oral peuvent être administrés avant la régularisation écrite de la prescription (hors urgence vitale)</v>
          </cell>
          <cell r="E261" t="str">
            <v>RépSimpleInv</v>
          </cell>
        </row>
        <row r="262">
          <cell r="B262" t="str">
            <v>P.09</v>
          </cell>
          <cell r="C262" t="str">
            <v>P</v>
          </cell>
          <cell r="D262" t="str">
            <v>La prise effective des médicaments est vérifiée et les difficultés d'administration sont enregistrées (refus, problèmes de déglutition,…)</v>
          </cell>
          <cell r="E262" t="str">
            <v>RépComplexe1</v>
          </cell>
        </row>
        <row r="263">
          <cell r="B263" t="str">
            <v>P.10</v>
          </cell>
          <cell r="C263" t="str">
            <v>P</v>
          </cell>
          <cell r="D263" t="str">
            <v>Lorsqu'un médicament a été broyé et mélangé aux aliments, l'absorption de la totalité des aliments est vérifiée</v>
          </cell>
          <cell r="E263" t="str">
            <v>RépSimple</v>
          </cell>
        </row>
        <row r="264">
          <cell r="B264" t="str">
            <v>P.11</v>
          </cell>
          <cell r="C264" t="str">
            <v>P</v>
          </cell>
          <cell r="D264" t="str">
            <v>Les motifs de la non administration sont tracés</v>
          </cell>
          <cell r="E264" t="str">
            <v>RépComplexe1</v>
          </cell>
        </row>
        <row r="265">
          <cell r="B265" t="str">
            <v>P.12</v>
          </cell>
          <cell r="C265" t="str">
            <v>P</v>
          </cell>
          <cell r="D265" t="str">
            <v>Les médecins (traitants, coordonnateur ou autres) sont informés en cas de non administration de médicaments</v>
          </cell>
          <cell r="E265" t="str">
            <v>RépComplexe1</v>
          </cell>
        </row>
        <row r="266">
          <cell r="B266" t="str">
            <v>P.13</v>
          </cell>
          <cell r="C266" t="str">
            <v>P</v>
          </cell>
          <cell r="D266" t="str">
            <v>IDE et médecins ont défini ensemble les symboles utilisés pour tracer l'administration et la non-administration des médicaments [répondre NA si prescription informatisée]</v>
          </cell>
          <cell r="E266" t="str">
            <v>RépSimple</v>
          </cell>
        </row>
        <row r="267">
          <cell r="B267" t="str">
            <v>P.14</v>
          </cell>
          <cell r="C267" t="str">
            <v>P</v>
          </cell>
          <cell r="D267" t="str">
            <v>Les horaires et les durées entre chaque administration de médicaments sont respectés</v>
          </cell>
          <cell r="E267" t="str">
            <v>RépSimple</v>
          </cell>
        </row>
        <row r="268">
          <cell r="B268" t="str">
            <v>P.15</v>
          </cell>
          <cell r="C268" t="str">
            <v>P</v>
          </cell>
          <cell r="D268" t="str">
            <v>L'administration des médicaments est enregistrée en temps réel à chaque prise</v>
          </cell>
          <cell r="E268" t="str">
            <v>RépComplexe1</v>
          </cell>
        </row>
        <row r="269">
          <cell r="B269" t="str">
            <v>P.16</v>
          </cell>
          <cell r="C269" t="str">
            <v>P</v>
          </cell>
          <cell r="D269" t="str">
            <v>Le moment de l'administration de chaque médicament est tracé (l'horaire pour les médicaments injectables)</v>
          </cell>
          <cell r="E269" t="str">
            <v>RépComplexe1</v>
          </cell>
        </row>
        <row r="270">
          <cell r="B270" t="str">
            <v>P.17</v>
          </cell>
          <cell r="C270" t="str">
            <v>P</v>
          </cell>
          <cell r="D270" t="str">
            <v>La personne qui administre les médicaments est identifiée</v>
          </cell>
          <cell r="E270" t="str">
            <v>RépSimple</v>
          </cell>
        </row>
        <row r="271">
          <cell r="B271" t="str">
            <v>P.18</v>
          </cell>
          <cell r="C271" t="str">
            <v>P</v>
          </cell>
          <cell r="D271" t="str">
            <v xml:space="preserve">La date limite d'utilisation après ouverture des médicaments multidoses est toujours inscrite sur le conditionnement  </v>
          </cell>
          <cell r="E271" t="str">
            <v>RépSimple</v>
          </cell>
        </row>
        <row r="272">
          <cell r="B272" t="str">
            <v>P.19</v>
          </cell>
          <cell r="C272" t="str">
            <v>P</v>
          </cell>
          <cell r="D272" t="str">
            <v>Des aides-soignantes administrent des médicaments en l'absence de l'IDE</v>
          </cell>
          <cell r="E272" t="str">
            <v>RépSimpleInv</v>
          </cell>
        </row>
        <row r="273">
          <cell r="B273" t="str">
            <v>Q.01</v>
          </cell>
          <cell r="C273" t="str">
            <v>Q</v>
          </cell>
          <cell r="D273" t="str">
            <v>Les règles d'aide à la prise sont définies (COMEDIMS ou équivalent, médecin coordonnateur, commission de coordination gériatrique...)</v>
          </cell>
          <cell r="E273" t="str">
            <v>RépSimple</v>
          </cell>
        </row>
        <row r="274">
          <cell r="B274" t="str">
            <v>Q.02</v>
          </cell>
          <cell r="C274" t="str">
            <v>Q</v>
          </cell>
          <cell r="D274" t="str">
            <v>La nécessité d'une aide à la prise est évaluée régulièrement et tracée dans le dossier du résident</v>
          </cell>
          <cell r="E274" t="str">
            <v>RépSimple</v>
          </cell>
        </row>
        <row r="275">
          <cell r="B275" t="str">
            <v>Q.03</v>
          </cell>
          <cell r="C275" t="str">
            <v>Q</v>
          </cell>
          <cell r="D275" t="str">
            <v>Les personnes chargées de l'aide à la prise des médicaments sont informées :
- des moments de prise 
- des doses prescrites</v>
          </cell>
          <cell r="E275" t="str">
            <v>RépSimple</v>
          </cell>
        </row>
        <row r="276">
          <cell r="B276" t="str">
            <v>Q.04</v>
          </cell>
          <cell r="C276" t="str">
            <v>Q</v>
          </cell>
          <cell r="D276" t="str">
            <v>Les personnes chargées d'aide à la prise des médicaments n'administrent que des médicaments par voie orale</v>
          </cell>
          <cell r="E276" t="str">
            <v>RépSimple</v>
          </cell>
        </row>
        <row r="277">
          <cell r="B277" t="str">
            <v>Q.05</v>
          </cell>
          <cell r="C277" t="str">
            <v>Q</v>
          </cell>
          <cell r="D277" t="str">
            <v>Les personnes chargées d'aide à la prise des médicaments informent l'IDE de toute difficulté survenue lors de l'administration</v>
          </cell>
          <cell r="E277" t="str">
            <v>RépSimple</v>
          </cell>
        </row>
        <row r="278">
          <cell r="B278" t="str">
            <v>R.01</v>
          </cell>
          <cell r="C278" t="str">
            <v>R</v>
          </cell>
          <cell r="D278" t="str">
            <v xml:space="preserve">Votre établissement dispose d'un document décrivant le principe de rangement des médicaments de votre établissement </v>
          </cell>
          <cell r="E278" t="str">
            <v>RépSimple</v>
          </cell>
        </row>
        <row r="279">
          <cell r="B279" t="str">
            <v>R.02</v>
          </cell>
          <cell r="C279" t="str">
            <v>R</v>
          </cell>
          <cell r="D279" t="str">
            <v>La pièce où sont rangés les médicaments est munie d'un système de fermeture permettant l'accès uniquement au personnel de soin</v>
          </cell>
          <cell r="E279" t="str">
            <v>RépSimple</v>
          </cell>
        </row>
        <row r="280">
          <cell r="B280" t="str">
            <v>R.03</v>
          </cell>
          <cell r="C280" t="str">
            <v>R</v>
          </cell>
          <cell r="D280" t="str">
            <v>Les piluliers des résidents sont rangés de manière à être facilement identifiables dans l'espace de rangement</v>
          </cell>
          <cell r="E280" t="str">
            <v>RépSimple</v>
          </cell>
        </row>
        <row r="281">
          <cell r="B281" t="str">
            <v>R.04</v>
          </cell>
          <cell r="C281" t="str">
            <v>R</v>
          </cell>
          <cell r="D281" t="str">
            <v xml:space="preserve">En cas d'urgence, les médicaments de la dotation sont accessibles rapidement et facilement </v>
          </cell>
          <cell r="E281" t="str">
            <v>RépSimple</v>
          </cell>
        </row>
        <row r="282">
          <cell r="B282" t="str">
            <v>R.05</v>
          </cell>
          <cell r="C282" t="str">
            <v>R</v>
          </cell>
          <cell r="D282" t="str">
            <v>Dans votre établissement, le réfrigérateur dédié aux médicaments peut contenir des produits non médicamenteux</v>
          </cell>
          <cell r="E282" t="str">
            <v>RépSimpleInv</v>
          </cell>
        </row>
        <row r="283">
          <cell r="B283" t="str">
            <v>R.06</v>
          </cell>
          <cell r="C283" t="str">
            <v>R</v>
          </cell>
          <cell r="D283" t="str">
            <v>Le principe de rangement des médicaments permet d'éloigner physiquement les médicaments à risque de confusion</v>
          </cell>
          <cell r="E283" t="str">
            <v>RépSimple</v>
          </cell>
        </row>
        <row r="284">
          <cell r="B284" t="str">
            <v>R.07</v>
          </cell>
          <cell r="C284" t="str">
            <v>R</v>
          </cell>
          <cell r="D284" t="str">
            <v>Les ampoules de chlorure de potassium sont stockées à l'écart des autres petites ampoules afin d'éviter tout risque de confusion au moment de l'administration</v>
          </cell>
          <cell r="E284" t="str">
            <v>RépSimple</v>
          </cell>
        </row>
        <row r="285">
          <cell r="B285" t="str">
            <v>R.08</v>
          </cell>
          <cell r="C285" t="str">
            <v>R</v>
          </cell>
          <cell r="D285" t="str">
            <v>Les dosettes de sérum physiologiques et les dosettes de chlorhexidine sont strictement séparées afin d'éviter tout risque de confusion au moment de l'administration</v>
          </cell>
          <cell r="E285" t="str">
            <v>RépSimple</v>
          </cell>
        </row>
        <row r="286">
          <cell r="B286" t="str">
            <v>R.09</v>
          </cell>
          <cell r="C286" t="str">
            <v>R</v>
          </cell>
          <cell r="D286" t="str">
            <v>Les médicaments injectables se présentant sous différentes voies d'administration parentérale (voie intramusculaire, intra-veineuse…) sont stockés de manière à éviter tout risque de confusion au moment de l'administration</v>
          </cell>
          <cell r="E286" t="str">
            <v>RépSimple</v>
          </cell>
        </row>
        <row r="287">
          <cell r="B287" t="str">
            <v>R.10</v>
          </cell>
          <cell r="C287" t="str">
            <v>R</v>
          </cell>
          <cell r="D287" t="str">
            <v>Plusieurs dosages du même médicament sont parfois mélangés dans la même case de l'espace de rangement de votre établissement</v>
          </cell>
          <cell r="E287" t="str">
            <v>RépSimpleInv</v>
          </cell>
        </row>
        <row r="288">
          <cell r="B288" t="str">
            <v>R.11</v>
          </cell>
          <cell r="C288" t="str">
            <v>R</v>
          </cell>
          <cell r="D288" t="str">
            <v>Les conditionnements primaires des médicaments multidoses sont clairement identifés au nom du résident</v>
          </cell>
          <cell r="E288" t="str">
            <v>RépSimple</v>
          </cell>
        </row>
        <row r="289">
          <cell r="B289" t="str">
            <v>R.12</v>
          </cell>
          <cell r="C289" t="str">
            <v>R</v>
          </cell>
          <cell r="D289" t="str">
            <v>Les stylos injecteurs d'insuline sont clairement identifés au nom du résident</v>
          </cell>
          <cell r="E289" t="str">
            <v>RépSimple</v>
          </cell>
        </row>
        <row r="290">
          <cell r="B290" t="str">
            <v>R.13</v>
          </cell>
          <cell r="C290" t="str">
            <v>R</v>
          </cell>
          <cell r="D290" t="str">
            <v>Les médicaments stupéfiants sont conservés dans un dispositif de rangement :
- séparé 
- fermé à clé après chaque utilisation</v>
          </cell>
          <cell r="E290" t="str">
            <v>RépSimple</v>
          </cell>
        </row>
        <row r="291">
          <cell r="B291" t="str">
            <v>R.14</v>
          </cell>
          <cell r="C291" t="str">
            <v>R</v>
          </cell>
          <cell r="D291" t="str">
            <v>Les bouteilles d'oxygène au sein de l'établissement sont détenues dans un local aéré et loin de toute source de chaleur</v>
          </cell>
          <cell r="E291" t="str">
            <v>RépSimple</v>
          </cell>
        </row>
        <row r="292">
          <cell r="B292" t="str">
            <v>R.15</v>
          </cell>
          <cell r="C292" t="str">
            <v>R</v>
          </cell>
          <cell r="D292" t="str">
            <v>Les bouteilles d'oxygène sont arrimées et en position verticale</v>
          </cell>
          <cell r="E292" t="str">
            <v>RépSimple</v>
          </cell>
        </row>
        <row r="293">
          <cell r="B293" t="str">
            <v>S.01</v>
          </cell>
          <cell r="C293" t="str">
            <v>S</v>
          </cell>
          <cell r="D293" t="str">
            <v>Le stock de médicaments de votre établissement a fait l'objet d'une dotation qualitative et quantitative, définie avec le médecin coordonnateur</v>
          </cell>
          <cell r="E293" t="str">
            <v>RépSimple</v>
          </cell>
        </row>
        <row r="294">
          <cell r="B294" t="str">
            <v>S.02</v>
          </cell>
          <cell r="C294" t="str">
            <v>S</v>
          </cell>
          <cell r="D294" t="str">
            <v xml:space="preserve">Cette dotation est révisée au moins une fois par an, entre le médecin coordonnateur et le pharmacien </v>
          </cell>
          <cell r="E294" t="str">
            <v>RépSimple</v>
          </cell>
        </row>
        <row r="295">
          <cell r="B295" t="str">
            <v>S.03</v>
          </cell>
          <cell r="C295" t="str">
            <v>S</v>
          </cell>
          <cell r="D295" t="str">
            <v>La liste de dotation actualisée est affichée sur l'armoire ou disponible à proximité de celle-ci</v>
          </cell>
          <cell r="E295" t="str">
            <v>RépSimple</v>
          </cell>
        </row>
        <row r="296">
          <cell r="B296" t="str">
            <v>S.04</v>
          </cell>
          <cell r="C296" t="str">
            <v>S</v>
          </cell>
          <cell r="D296" t="str">
            <v xml:space="preserve">Concernant la dotation de médicaments, votre établissement dispose d'un document décrivant les modalités :
- de détention
- d'utilisation 
- de réapprovisionnement </v>
          </cell>
          <cell r="E296" t="str">
            <v>RépComplexe1</v>
          </cell>
        </row>
        <row r="297">
          <cell r="B297" t="str">
            <v>S.05</v>
          </cell>
          <cell r="C297" t="str">
            <v>S</v>
          </cell>
          <cell r="D297" t="str">
            <v>Toute utilisation du stock de la dotation de médicaments est tracée</v>
          </cell>
          <cell r="E297" t="str">
            <v>RépSimple</v>
          </cell>
        </row>
        <row r="298">
          <cell r="B298" t="str">
            <v>S.06</v>
          </cell>
          <cell r="C298" t="str">
            <v>S</v>
          </cell>
          <cell r="D298" t="str">
            <v>Des mesures sont prises pour éviter toute rupture de stock de la dotation de médicaments</v>
          </cell>
          <cell r="E298" t="str">
            <v>RépSimple</v>
          </cell>
        </row>
        <row r="299">
          <cell r="B299" t="str">
            <v>S.07</v>
          </cell>
          <cell r="C299" t="str">
            <v>S</v>
          </cell>
          <cell r="D299" t="str">
            <v>Le pharmacien de la PUI transmet autant que nécessaire des consignes sur les modifications de rangement des médicaments de la dotation suite à un changement de marché</v>
          </cell>
          <cell r="E299" t="str">
            <v>RépSimple</v>
          </cell>
        </row>
        <row r="300">
          <cell r="B300" t="str">
            <v>S.08</v>
          </cell>
          <cell r="C300" t="str">
            <v>S</v>
          </cell>
          <cell r="D300" t="str">
            <v>Le pharmacien de la PUI transmet autant que nécessaire des informations sur les évolutions des médicaments de la dotation (référence, forme galénique, conditionnement…)</v>
          </cell>
          <cell r="E300" t="str">
            <v>RépSimple</v>
          </cell>
        </row>
        <row r="301">
          <cell r="B301" t="str">
            <v>T.01</v>
          </cell>
          <cell r="C301" t="str">
            <v>T</v>
          </cell>
          <cell r="D301" t="str">
            <v>Votre établissement dispose d'un document décrivant l'entretien du réfrigérateur dédié aux médicaments</v>
          </cell>
          <cell r="E301" t="str">
            <v>RépSimple</v>
          </cell>
        </row>
        <row r="302">
          <cell r="B302" t="str">
            <v>T.02</v>
          </cell>
          <cell r="C302" t="str">
            <v>T</v>
          </cell>
          <cell r="D302" t="str">
            <v>Votre établissement dispose d'un document décrivant les modaliés de contrôle de la dotation</v>
          </cell>
          <cell r="E302" t="str">
            <v>RépSimple</v>
          </cell>
        </row>
        <row r="303">
          <cell r="B303" t="str">
            <v>T.03</v>
          </cell>
          <cell r="C303" t="str">
            <v>T</v>
          </cell>
          <cell r="D303" t="str">
            <v>Le contrôle de la dotation est enregistré</v>
          </cell>
          <cell r="E303" t="str">
            <v>RépSimple</v>
          </cell>
        </row>
        <row r="304">
          <cell r="B304" t="str">
            <v>T.04</v>
          </cell>
          <cell r="C304" t="str">
            <v>T</v>
          </cell>
          <cell r="D304" t="str">
            <v>Lors du contrôle de la dotation, il vous arrive de trouver des médicaments dont la date de péremption n'est plus lisible ou l'identification n'est plus lisible</v>
          </cell>
          <cell r="E304" t="str">
            <v>RépSimpleInv</v>
          </cell>
        </row>
        <row r="305">
          <cell r="B305" t="str">
            <v>T.05</v>
          </cell>
          <cell r="C305" t="str">
            <v>T</v>
          </cell>
          <cell r="D305" t="str">
            <v>Le contrôle des péremptions de la dotation est effectué régulièrement et est tracé par les IDE</v>
          </cell>
          <cell r="E305" t="str">
            <v>RépSimple</v>
          </cell>
        </row>
        <row r="306">
          <cell r="B306" t="str">
            <v>T.06</v>
          </cell>
          <cell r="C306" t="str">
            <v>T</v>
          </cell>
          <cell r="D306" t="str">
            <v>Le contrôle de la température du réfrigérateur dédié aux médicaments de votre établissement est tracé</v>
          </cell>
          <cell r="E306" t="str">
            <v>RépSimple</v>
          </cell>
        </row>
        <row r="307">
          <cell r="B307" t="str">
            <v>T.07</v>
          </cell>
          <cell r="C307" t="str">
            <v>T</v>
          </cell>
          <cell r="D307" t="str">
            <v>Votre établissement dispose d'un document décrivant la procédure à mettre en œuvre si la température du réfrigérateur n'est pas comprise entre +2°C et +8°C</v>
          </cell>
          <cell r="E307" t="str">
            <v>RépSimple</v>
          </cell>
        </row>
        <row r="308">
          <cell r="B308" t="str">
            <v>T.08</v>
          </cell>
          <cell r="C308" t="str">
            <v>T</v>
          </cell>
          <cell r="D308" t="str">
            <v>Le personnel de votre établissement a été formé aux enjeux sécuritaires, environnementaux et économiques de l'élimination des médicaments non utilisés</v>
          </cell>
          <cell r="E308" t="str">
            <v>RépSimple</v>
          </cell>
        </row>
        <row r="309">
          <cell r="B309" t="str">
            <v>T.09</v>
          </cell>
          <cell r="C309" t="str">
            <v>T</v>
          </cell>
          <cell r="D309" t="str">
            <v>Les médicaments non utilisés par un résident sont identifiés et retournés à la pharmacie ou sont directement collectés dans un carton CYCLAMED</v>
          </cell>
          <cell r="E309" t="str">
            <v>RépSimple</v>
          </cell>
        </row>
        <row r="310">
          <cell r="B310" t="str">
            <v>T.10</v>
          </cell>
          <cell r="C310" t="str">
            <v>T</v>
          </cell>
          <cell r="D310" t="str">
            <v>Les retraits de lot sont mis en œuvre dès publication</v>
          </cell>
          <cell r="E310" t="str">
            <v>RépSimple</v>
          </cell>
        </row>
        <row r="311">
          <cell r="B311" t="str">
            <v>T.11</v>
          </cell>
          <cell r="C311" t="str">
            <v>T</v>
          </cell>
          <cell r="D311" t="str">
            <v>Les actions mises en œuvre dans le cadre de retraits de lot de médicaments sont tracées</v>
          </cell>
          <cell r="E311" t="str">
            <v>RépSimple</v>
          </cell>
        </row>
        <row r="312">
          <cell r="B312" t="str">
            <v>U.01</v>
          </cell>
          <cell r="C312" t="str">
            <v>U</v>
          </cell>
          <cell r="D312" t="str">
            <v>Votre établissement dispose d'un système (plein-vide, armoire sécurisée…) facilitant le réapprovisionnement [si la PUI gère votre armoire, le pharmacien présent répond aux questions U]</v>
          </cell>
          <cell r="E312" t="str">
            <v>RépSimple</v>
          </cell>
        </row>
        <row r="313">
          <cell r="B313" t="str">
            <v>U.02</v>
          </cell>
          <cell r="C313" t="str">
            <v>U</v>
          </cell>
          <cell r="D313" t="str">
            <v>Les personnes chargées de la commande de réapprovisionnement de l'armoire ont bénéficié d'une formation spécifique</v>
          </cell>
          <cell r="E313" t="str">
            <v>RépSimple</v>
          </cell>
        </row>
        <row r="314">
          <cell r="B314" t="str">
            <v>U.03</v>
          </cell>
          <cell r="C314" t="str">
            <v>U</v>
          </cell>
          <cell r="D314" t="str">
            <v>Des aides-soignantes ou des ASH participent à la commande des médicaments</v>
          </cell>
          <cell r="E314" t="str">
            <v>RépSimpleInv</v>
          </cell>
        </row>
        <row r="315">
          <cell r="B315" t="str">
            <v>U.04</v>
          </cell>
          <cell r="C315" t="str">
            <v>U</v>
          </cell>
          <cell r="D315" t="str">
            <v>Les jours de commande ont été fixés dans la semaine</v>
          </cell>
          <cell r="E315" t="str">
            <v>RépSimple</v>
          </cell>
        </row>
        <row r="316">
          <cell r="B316" t="str">
            <v>U.05</v>
          </cell>
          <cell r="C316" t="str">
            <v>U</v>
          </cell>
          <cell r="D316" t="str">
            <v xml:space="preserve">Les personnes chargées de la commande respectent ce planning et n'anticipent pas les commandes </v>
          </cell>
          <cell r="E316" t="str">
            <v>RépSimple</v>
          </cell>
        </row>
        <row r="317">
          <cell r="B317" t="str">
            <v>U.06</v>
          </cell>
          <cell r="C317" t="str">
            <v>U</v>
          </cell>
          <cell r="D317" t="str">
            <v>Cette commande est effectuée directement devant l'armoire sans nécessité de retranscription (manuelle ou informatisée)</v>
          </cell>
          <cell r="E317" t="str">
            <v>RépSimple</v>
          </cell>
        </row>
        <row r="318">
          <cell r="B318" t="str">
            <v>V.01</v>
          </cell>
          <cell r="C318" t="str">
            <v>V</v>
          </cell>
          <cell r="D318" t="str">
            <v>Les modalités de transport sont organisées de manière à garantir que le bon médicament arrive au bon résident, au bon moment</v>
          </cell>
          <cell r="E318" t="str">
            <v>RépSimple</v>
          </cell>
        </row>
        <row r="319">
          <cell r="B319" t="str">
            <v>V.02</v>
          </cell>
          <cell r="C319" t="str">
            <v>V</v>
          </cell>
          <cell r="D319" t="str">
            <v>En cas d'urgence, la livraison du médicament est effectuée dans les meilleurs délais pour garantir l'efficacité et la continuité du traitement</v>
          </cell>
          <cell r="E319" t="str">
            <v>RépSimple</v>
          </cell>
        </row>
        <row r="320">
          <cell r="B320" t="str">
            <v>V.03</v>
          </cell>
          <cell r="C320" t="str">
            <v>V</v>
          </cell>
          <cell r="D320" t="str">
            <v>Les personnes chargées de la logistique entre la PUI (ou, le cas échéant, l'hôpital) et votre établissement sont sensiblisées aux spécificités du transport des médicaments</v>
          </cell>
          <cell r="E320" t="str">
            <v>RépSimple</v>
          </cell>
        </row>
        <row r="321">
          <cell r="B321" t="str">
            <v>V.04</v>
          </cell>
          <cell r="C321" t="str">
            <v>V</v>
          </cell>
          <cell r="D321" t="str">
            <v>Le transport des médicaments de la PUI (ou, le cas échéant l'hôpital) à votre établissement préserve la confidentialité</v>
          </cell>
          <cell r="E321" t="str">
            <v>RépSimple</v>
          </cell>
        </row>
        <row r="322">
          <cell r="B322" t="str">
            <v>V.05</v>
          </cell>
          <cell r="C322" t="str">
            <v>V</v>
          </cell>
          <cell r="D322" t="str">
            <v>Le transport des médicaments est effectué à l'aide de conditionnement permettant de garantir la bonne conservation des médicaments</v>
          </cell>
          <cell r="E322" t="str">
            <v>RépSimple</v>
          </cell>
        </row>
        <row r="323">
          <cell r="B323" t="str">
            <v>V.06</v>
          </cell>
          <cell r="C323" t="str">
            <v>V</v>
          </cell>
          <cell r="D323" t="str">
            <v>Le transport des médicaments à conservation entre +2 à +8°C est réalisé de manière à conserver la chaine du froid</v>
          </cell>
          <cell r="E323" t="str">
            <v>RépSimple</v>
          </cell>
        </row>
        <row r="324">
          <cell r="B324" t="str">
            <v>V.07</v>
          </cell>
          <cell r="C324" t="str">
            <v>V</v>
          </cell>
          <cell r="D324" t="str">
            <v>Les médicaments sont délivrés dans un contenant hermétiquement fermé et sécurisé</v>
          </cell>
          <cell r="E324" t="str">
            <v>RépSimple</v>
          </cell>
        </row>
        <row r="325">
          <cell r="B325" t="str">
            <v>V.08</v>
          </cell>
          <cell r="C325" t="str">
            <v>V</v>
          </cell>
          <cell r="D325" t="str">
            <v>Il existe un protocole de nettoyage des contenants de délivrance des médicaments</v>
          </cell>
          <cell r="E325" t="str">
            <v>RépSimple</v>
          </cell>
        </row>
        <row r="326">
          <cell r="B326" t="str">
            <v>V.09</v>
          </cell>
          <cell r="C326" t="str">
            <v>V</v>
          </cell>
          <cell r="D326" t="str">
            <v>Votre établissement est appelé par la PUI si la quantité commandée de certains médicaments paraît anormale (excessive ou très faible)</v>
          </cell>
          <cell r="E326" t="str">
            <v>RépComplexe1</v>
          </cell>
        </row>
        <row r="327">
          <cell r="B327" t="str">
            <v>W.01</v>
          </cell>
          <cell r="C327" t="str">
            <v>W</v>
          </cell>
          <cell r="D327" t="str">
            <v>Dans votre établissement, la réception des médicaments fait l'objet d'un contrôle qualitatif et quantitatif par l'IDE</v>
          </cell>
          <cell r="E327" t="str">
            <v>RépSimple</v>
          </cell>
        </row>
        <row r="328">
          <cell r="B328" t="str">
            <v>W.02</v>
          </cell>
          <cell r="C328" t="str">
            <v>W</v>
          </cell>
          <cell r="D328" t="str">
            <v>La date et l'heure de réception des médicaments dans l'établissement sont tracées</v>
          </cell>
          <cell r="E328" t="str">
            <v>RépSimple</v>
          </cell>
        </row>
        <row r="329">
          <cell r="B329" t="str">
            <v>W.03</v>
          </cell>
          <cell r="C329" t="str">
            <v>W</v>
          </cell>
          <cell r="D329" t="str">
            <v>Les médicaments sont rangés immédiatement après réception ou isolés dans des conditions propres à assurer leur conservation dans l'attente de leur prise en charge</v>
          </cell>
          <cell r="E329" t="str">
            <v>RépSimple</v>
          </cell>
        </row>
        <row r="330">
          <cell r="B330" t="str">
            <v>W.04</v>
          </cell>
          <cell r="C330" t="str">
            <v>W</v>
          </cell>
          <cell r="D330" t="str">
            <v>Les médicaments délivrés en blisters sont isolés par référence (sachet, élastique…) pour ne pas se retrouver en vrac</v>
          </cell>
          <cell r="E330" t="str">
            <v>RépSimple</v>
          </cell>
        </row>
        <row r="331">
          <cell r="B331" t="str">
            <v>W.05</v>
          </cell>
          <cell r="C331" t="str">
            <v>W</v>
          </cell>
          <cell r="D331" t="str">
            <v>Des aides-soignantes ou des ASH participent au rangement des médicaments dans l'armoire à pharmacie</v>
          </cell>
          <cell r="E331" t="str">
            <v>RépSimpleInv</v>
          </cell>
        </row>
      </sheetData>
      <sheetData sheetId="13" refreshError="1"/>
      <sheetData sheetId="14" refreshError="1"/>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A5:E8" totalsRowShown="0" headerRowDxfId="56">
  <tableColumns count="5">
    <tableColumn id="1" xr3:uid="{00000000-0010-0000-0000-000001000000}" name="Chapitre"/>
    <tableColumn id="2" xr3:uid="{00000000-0010-0000-0000-000002000000}" name="OUI" dataDxfId="55"/>
    <tableColumn id="3" xr3:uid="{00000000-0010-0000-0000-000003000000}" name="NON" dataDxfId="54"/>
    <tableColumn id="4" xr3:uid="{00000000-0010-0000-0000-000004000000}" name="NA" dataDxfId="53"/>
    <tableColumn id="5" xr3:uid="{00000000-0010-0000-0000-000005000000}" name="% de conformité" dataDxfId="52">
      <calculatedColumnFormula>IFERROR(B6/(B6+C6),"NA")</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A11:E18" totalsRowShown="0" headerRowDxfId="51">
  <tableColumns count="5">
    <tableColumn id="1" xr3:uid="{00000000-0010-0000-0100-000001000000}" name="Objectif" dataDxfId="50"/>
    <tableColumn id="2" xr3:uid="{00000000-0010-0000-0100-000002000000}" name="OUI" dataDxfId="49"/>
    <tableColumn id="3" xr3:uid="{00000000-0010-0000-0100-000003000000}" name="NON" dataDxfId="48"/>
    <tableColumn id="4" xr3:uid="{00000000-0010-0000-0100-000004000000}" name="NA" dataDxfId="47"/>
    <tableColumn id="5" xr3:uid="{00000000-0010-0000-0100-000005000000}" name="% de conformité" dataDxfId="46">
      <calculatedColumnFormula>IFERROR(B12/(B12+C12),"NA")</calculatedColumnFormula>
    </tableColumn>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au14" displayName="Tableau14" ref="A5:E8" totalsRowShown="0" headerRowDxfId="45" headerRowBorderDxfId="44" tableBorderDxfId="43" totalsRowBorderDxfId="42">
  <tableColumns count="5">
    <tableColumn id="1" xr3:uid="{00000000-0010-0000-0200-000001000000}" name="Chapitre" dataDxfId="41"/>
    <tableColumn id="2" xr3:uid="{00000000-0010-0000-0200-000002000000}" name="OUI" dataDxfId="40"/>
    <tableColumn id="3" xr3:uid="{00000000-0010-0000-0200-000003000000}" name="NON" dataDxfId="39"/>
    <tableColumn id="4" xr3:uid="{00000000-0010-0000-0200-000004000000}" name="NA" dataDxfId="38"/>
    <tableColumn id="5" xr3:uid="{00000000-0010-0000-0200-000005000000}" name="% de conformité" dataDxfId="37">
      <calculatedColumnFormula>IFERROR(B6/(B6+C6),"NA")</calculatedColumnFormula>
    </tableColumn>
  </tableColumns>
  <tableStyleInfo name="TableStyleMedium1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3000000}" name="Tableau29" displayName="Tableau29" ref="A11:E18" totalsRowShown="0" headerRowDxfId="36" tableBorderDxfId="35">
  <tableColumns count="5">
    <tableColumn id="1" xr3:uid="{00000000-0010-0000-0300-000001000000}" name="Objectif" dataDxfId="34"/>
    <tableColumn id="2" xr3:uid="{00000000-0010-0000-0300-000002000000}" name="OUI" dataDxfId="33"/>
    <tableColumn id="3" xr3:uid="{00000000-0010-0000-0300-000003000000}" name="NON" dataDxfId="32"/>
    <tableColumn id="4" xr3:uid="{00000000-0010-0000-0300-000004000000}" name="NA" dataDxfId="31"/>
    <tableColumn id="5" xr3:uid="{00000000-0010-0000-0300-000005000000}" name="% de conformité" dataDxfId="30"/>
  </tableColumns>
  <tableStyleInfo name="TableStyleMedium1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au5" displayName="Tableau5" ref="A1:A3" totalsRowShown="0">
  <autoFilter ref="A1:A3" xr:uid="{00000000-0009-0000-0100-000005000000}"/>
  <tableColumns count="1">
    <tableColumn id="1" xr3:uid="{00000000-0010-0000-0400-000001000000}" name="liste 1"/>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A642D72-FC16-4A5B-B1CE-4759B232B697}" name="Tableau55" displayName="Tableau55" ref="B1:B4" totalsRowShown="0">
  <autoFilter ref="B1:B4" xr:uid="{6A642D72-FC16-4A5B-B1CE-4759B232B697}"/>
  <tableColumns count="1">
    <tableColumn id="1" xr3:uid="{E19C0D9A-FFDA-4608-9620-87BD1092F811}" name="liste 2"/>
  </tableColumns>
  <tableStyleInfo name="TableStyleLight1"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5" Type="http://schemas.openxmlformats.org/officeDocument/2006/relationships/table" Target="../tables/table2.xml"/><Relationship Id="rId4"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table" Target="../tables/table4.xml"/><Relationship Id="rId4" Type="http://schemas.openxmlformats.org/officeDocument/2006/relationships/table" Target="../tables/table3.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F30"/>
  <sheetViews>
    <sheetView zoomScale="120" zoomScaleNormal="120" workbookViewId="0">
      <selection activeCell="K23" sqref="K23"/>
    </sheetView>
  </sheetViews>
  <sheetFormatPr baseColWidth="10" defaultRowHeight="15" x14ac:dyDescent="0.25"/>
  <sheetData>
    <row r="1" spans="1:6" x14ac:dyDescent="0.25">
      <c r="A1" s="3"/>
      <c r="B1" s="3"/>
      <c r="C1" s="4"/>
      <c r="D1" s="3"/>
      <c r="E1" s="3"/>
      <c r="F1" s="3"/>
    </row>
    <row r="2" spans="1:6" x14ac:dyDescent="0.25">
      <c r="A2" s="3"/>
      <c r="B2" s="3"/>
      <c r="C2" s="4"/>
      <c r="D2" s="3"/>
      <c r="E2" s="3"/>
      <c r="F2" s="3"/>
    </row>
    <row r="3" spans="1:6" x14ac:dyDescent="0.25">
      <c r="A3" s="3"/>
      <c r="B3" s="3"/>
      <c r="C3" s="4"/>
      <c r="D3" s="3"/>
      <c r="E3" s="3"/>
      <c r="F3" s="3"/>
    </row>
    <row r="4" spans="1:6" x14ac:dyDescent="0.25">
      <c r="A4" s="3"/>
      <c r="B4" s="3"/>
      <c r="C4" s="4"/>
      <c r="D4" s="3"/>
      <c r="E4" s="3"/>
      <c r="F4" s="3"/>
    </row>
    <row r="5" spans="1:6" ht="18" x14ac:dyDescent="0.25">
      <c r="A5" s="3"/>
      <c r="B5" s="192" t="s">
        <v>21</v>
      </c>
      <c r="C5" s="192"/>
      <c r="D5" s="192"/>
      <c r="E5" s="192"/>
      <c r="F5" s="192"/>
    </row>
    <row r="6" spans="1:6" ht="18" x14ac:dyDescent="0.25">
      <c r="A6" s="3"/>
      <c r="B6" s="192" t="s">
        <v>152</v>
      </c>
      <c r="C6" s="192"/>
      <c r="D6" s="192"/>
      <c r="E6" s="192"/>
      <c r="F6" s="192"/>
    </row>
    <row r="30" ht="27.75" customHeight="1" x14ac:dyDescent="0.25"/>
  </sheetData>
  <mergeCells count="2">
    <mergeCell ref="B6:F6"/>
    <mergeCell ref="B5:F5"/>
  </mergeCells>
  <pageMargins left="0.7" right="0.7" top="0.75" bottom="0.75" header="0.3" footer="0.3"/>
  <pageSetup paperSize="9" scale="9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A1:F20"/>
  <sheetViews>
    <sheetView workbookViewId="0">
      <selection activeCell="A6" sqref="A6:XFD6"/>
    </sheetView>
  </sheetViews>
  <sheetFormatPr baseColWidth="10" defaultRowHeight="15" x14ac:dyDescent="0.25"/>
  <cols>
    <col min="1" max="1" width="1.140625" customWidth="1"/>
    <col min="2" max="2" width="52.140625" customWidth="1"/>
    <col min="3" max="3" width="46.28515625" customWidth="1"/>
    <col min="4" max="4" width="23.28515625" customWidth="1"/>
  </cols>
  <sheetData>
    <row r="1" spans="1:6" x14ac:dyDescent="0.25">
      <c r="A1" s="3"/>
      <c r="B1" s="3"/>
      <c r="C1" s="4"/>
      <c r="D1" s="3"/>
      <c r="E1" s="3"/>
      <c r="F1" s="3"/>
    </row>
    <row r="2" spans="1:6" x14ac:dyDescent="0.25">
      <c r="A2" s="3"/>
      <c r="B2" s="3"/>
      <c r="C2" s="4"/>
      <c r="D2" s="3"/>
      <c r="E2" s="3"/>
      <c r="F2" s="3"/>
    </row>
    <row r="3" spans="1:6" x14ac:dyDescent="0.25">
      <c r="A3" s="3"/>
      <c r="B3" s="3"/>
      <c r="C3" s="4"/>
      <c r="D3" s="3"/>
      <c r="E3" s="3"/>
      <c r="F3" s="3"/>
    </row>
    <row r="4" spans="1:6" x14ac:dyDescent="0.25">
      <c r="A4" s="3"/>
      <c r="B4" s="3"/>
      <c r="C4" s="4"/>
      <c r="D4" s="3"/>
      <c r="E4" s="3"/>
      <c r="F4" s="3"/>
    </row>
    <row r="5" spans="1:6" x14ac:dyDescent="0.25">
      <c r="A5" s="3"/>
      <c r="B5" s="3"/>
      <c r="C5" s="4"/>
      <c r="D5" s="3"/>
      <c r="E5" s="3"/>
      <c r="F5" s="3"/>
    </row>
    <row r="6" spans="1:6" ht="26.25" x14ac:dyDescent="0.25">
      <c r="A6" s="3"/>
      <c r="B6" s="193" t="s">
        <v>21</v>
      </c>
      <c r="C6" s="193"/>
      <c r="D6" s="193"/>
      <c r="E6" s="193"/>
      <c r="F6" s="193"/>
    </row>
    <row r="7" spans="1:6" x14ac:dyDescent="0.25">
      <c r="A7" s="3"/>
      <c r="B7" s="3"/>
      <c r="C7" s="4"/>
      <c r="D7" s="3"/>
      <c r="E7" s="3"/>
      <c r="F7" s="3"/>
    </row>
    <row r="8" spans="1:6" ht="18" x14ac:dyDescent="0.25">
      <c r="A8" s="3"/>
      <c r="B8" s="5" t="s">
        <v>18</v>
      </c>
      <c r="C8" s="6"/>
      <c r="D8" s="7"/>
      <c r="E8" s="7"/>
      <c r="F8" s="3"/>
    </row>
    <row r="9" spans="1:6" x14ac:dyDescent="0.25">
      <c r="A9" s="3"/>
      <c r="B9" s="3"/>
      <c r="C9" s="4"/>
      <c r="D9" s="3"/>
      <c r="E9" s="3"/>
      <c r="F9" s="3"/>
    </row>
    <row r="10" spans="1:6" ht="18.75" x14ac:dyDescent="0.3">
      <c r="A10" s="3"/>
      <c r="B10" s="8" t="s">
        <v>23</v>
      </c>
      <c r="C10" s="9"/>
      <c r="D10" s="10"/>
      <c r="E10" s="10"/>
      <c r="F10" s="3"/>
    </row>
    <row r="11" spans="1:6" ht="18.75" x14ac:dyDescent="0.3">
      <c r="A11" s="7"/>
      <c r="B11" s="11"/>
      <c r="C11" s="12"/>
      <c r="D11" s="13"/>
      <c r="E11" s="13"/>
      <c r="F11" s="7"/>
    </row>
    <row r="12" spans="1:6" ht="18.75" x14ac:dyDescent="0.3">
      <c r="A12" s="3"/>
      <c r="B12" s="8" t="s">
        <v>19</v>
      </c>
      <c r="C12" s="14"/>
      <c r="D12" s="13"/>
      <c r="E12" s="13"/>
      <c r="F12" s="3"/>
    </row>
    <row r="13" spans="1:6" ht="18" x14ac:dyDescent="0.25">
      <c r="A13" s="7"/>
      <c r="B13" s="3"/>
      <c r="C13" s="3"/>
      <c r="D13" s="15"/>
      <c r="E13" s="15"/>
      <c r="F13" s="7"/>
    </row>
    <row r="14" spans="1:6" ht="18.75" x14ac:dyDescent="0.3">
      <c r="A14" s="7"/>
      <c r="B14" s="8" t="s">
        <v>20</v>
      </c>
      <c r="C14" s="9"/>
      <c r="D14" s="16"/>
      <c r="E14" s="15"/>
      <c r="F14" s="7"/>
    </row>
    <row r="15" spans="1:6" ht="18.75" x14ac:dyDescent="0.3">
      <c r="A15" s="7"/>
      <c r="B15" s="8"/>
      <c r="C15" s="17"/>
      <c r="D15" s="15"/>
      <c r="E15" s="15"/>
      <c r="F15" s="7"/>
    </row>
    <row r="16" spans="1:6" ht="17.25" x14ac:dyDescent="0.3">
      <c r="B16" s="8" t="s">
        <v>57</v>
      </c>
      <c r="C16" s="34"/>
      <c r="D16" s="28"/>
      <c r="E16" s="23"/>
      <c r="F16" s="33"/>
    </row>
    <row r="17" spans="2:6" x14ac:dyDescent="0.25">
      <c r="C17" s="31"/>
      <c r="D17" s="29"/>
      <c r="E17" s="27"/>
      <c r="F17" s="29"/>
    </row>
    <row r="18" spans="2:6" ht="17.25" x14ac:dyDescent="0.3">
      <c r="B18" s="8" t="s">
        <v>58</v>
      </c>
      <c r="C18" s="37"/>
      <c r="D18" s="24"/>
      <c r="F18" s="32"/>
    </row>
    <row r="19" spans="2:6" x14ac:dyDescent="0.25">
      <c r="B19" s="29"/>
      <c r="C19" s="30"/>
      <c r="D19" s="29"/>
      <c r="E19" s="26"/>
      <c r="F19" s="29"/>
    </row>
    <row r="20" spans="2:6" x14ac:dyDescent="0.25">
      <c r="B20" s="30"/>
      <c r="C20" s="30"/>
      <c r="D20" s="30"/>
      <c r="E20" s="25"/>
      <c r="F20" s="30"/>
    </row>
  </sheetData>
  <protectedRanges>
    <protectedRange sqref="C10" name="Plage1_1"/>
  </protectedRanges>
  <mergeCells count="1">
    <mergeCell ref="B6:F6"/>
  </mergeCells>
  <pageMargins left="0.7" right="0.7" top="0.75" bottom="0.75" header="0.3" footer="0.3"/>
  <pageSetup paperSize="9" scale="9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tabColor theme="9" tint="0.59999389629810485"/>
    <pageSetUpPr fitToPage="1"/>
  </sheetPr>
  <dimension ref="A1:K57"/>
  <sheetViews>
    <sheetView showGridLines="0" zoomScale="50" zoomScaleNormal="50" zoomScaleSheetLayoutView="70" workbookViewId="0">
      <selection activeCell="F10" sqref="F10"/>
    </sheetView>
  </sheetViews>
  <sheetFormatPr baseColWidth="10" defaultColWidth="11.5703125" defaultRowHeight="15.75" x14ac:dyDescent="0.25"/>
  <cols>
    <col min="1" max="1" width="19.140625" style="102" customWidth="1"/>
    <col min="2" max="2" width="8.7109375" style="102" customWidth="1"/>
    <col min="3" max="3" width="29.5703125" style="102" customWidth="1"/>
    <col min="4" max="4" width="13.28515625" style="102" customWidth="1"/>
    <col min="5" max="5" width="12.7109375" style="102" customWidth="1"/>
    <col min="6" max="6" width="52.7109375" style="102" customWidth="1"/>
    <col min="7" max="7" width="180.85546875" style="102" customWidth="1"/>
    <col min="8" max="8" width="21.140625" style="102" customWidth="1"/>
    <col min="9" max="9" width="90.7109375" style="114" customWidth="1"/>
    <col min="10" max="10" width="24.140625" style="102" customWidth="1"/>
    <col min="11" max="11" width="25.7109375" style="102" customWidth="1"/>
    <col min="12" max="16384" width="11.5703125" style="102"/>
  </cols>
  <sheetData>
    <row r="1" spans="1:11" ht="63" x14ac:dyDescent="0.25">
      <c r="A1" s="98" t="s">
        <v>0</v>
      </c>
      <c r="B1" s="98" t="s">
        <v>1</v>
      </c>
      <c r="C1" s="98" t="s">
        <v>2</v>
      </c>
      <c r="D1" s="98" t="s">
        <v>4</v>
      </c>
      <c r="E1" s="98" t="s">
        <v>36</v>
      </c>
      <c r="F1" s="98" t="s">
        <v>5</v>
      </c>
      <c r="G1" s="98" t="s">
        <v>90</v>
      </c>
      <c r="H1" s="98" t="s">
        <v>61</v>
      </c>
      <c r="I1" s="99" t="s">
        <v>91</v>
      </c>
      <c r="J1" s="100" t="s">
        <v>151</v>
      </c>
      <c r="K1" s="101" t="s">
        <v>31</v>
      </c>
    </row>
    <row r="2" spans="1:11" ht="78.75" customHeight="1" x14ac:dyDescent="0.25">
      <c r="A2" s="223" t="s">
        <v>74</v>
      </c>
      <c r="B2" s="208" t="s">
        <v>64</v>
      </c>
      <c r="C2" s="205" t="s">
        <v>169</v>
      </c>
      <c r="D2" s="208" t="s">
        <v>15</v>
      </c>
      <c r="E2" s="103" t="s">
        <v>33</v>
      </c>
      <c r="F2" s="127" t="s">
        <v>170</v>
      </c>
      <c r="G2" s="176" t="s">
        <v>171</v>
      </c>
      <c r="H2" s="177" t="s">
        <v>104</v>
      </c>
      <c r="I2" s="117" t="s">
        <v>101</v>
      </c>
      <c r="J2" s="175"/>
      <c r="K2" s="175"/>
    </row>
    <row r="3" spans="1:11" ht="132" customHeight="1" x14ac:dyDescent="0.25">
      <c r="A3" s="224"/>
      <c r="B3" s="209"/>
      <c r="C3" s="206"/>
      <c r="D3" s="209"/>
      <c r="E3" s="103" t="s">
        <v>33</v>
      </c>
      <c r="F3" s="181" t="s">
        <v>282</v>
      </c>
      <c r="G3" s="176" t="s">
        <v>167</v>
      </c>
      <c r="H3" s="177" t="s">
        <v>104</v>
      </c>
      <c r="I3" s="116"/>
      <c r="J3" s="175"/>
      <c r="K3" s="175"/>
    </row>
    <row r="4" spans="1:11" ht="334.5" customHeight="1" x14ac:dyDescent="0.25">
      <c r="A4" s="224"/>
      <c r="B4" s="209"/>
      <c r="C4" s="206"/>
      <c r="D4" s="209"/>
      <c r="E4" s="174" t="s">
        <v>33</v>
      </c>
      <c r="F4" s="127" t="s">
        <v>168</v>
      </c>
      <c r="G4" s="176" t="s">
        <v>172</v>
      </c>
      <c r="H4" s="177" t="s">
        <v>104</v>
      </c>
      <c r="I4" s="117" t="s">
        <v>102</v>
      </c>
      <c r="J4" s="175"/>
      <c r="K4" s="175"/>
    </row>
    <row r="5" spans="1:11" ht="149.25" customHeight="1" x14ac:dyDescent="0.25">
      <c r="A5" s="224"/>
      <c r="B5" s="210"/>
      <c r="C5" s="207"/>
      <c r="D5" s="210"/>
      <c r="E5" s="174" t="s">
        <v>33</v>
      </c>
      <c r="F5" s="128" t="s">
        <v>173</v>
      </c>
      <c r="G5" s="177" t="s">
        <v>257</v>
      </c>
      <c r="H5" s="177" t="s">
        <v>104</v>
      </c>
      <c r="I5" s="117" t="s">
        <v>164</v>
      </c>
      <c r="J5" s="175"/>
      <c r="K5" s="175"/>
    </row>
    <row r="6" spans="1:11" ht="204" customHeight="1" x14ac:dyDescent="0.25">
      <c r="A6" s="224"/>
      <c r="B6" s="223" t="s">
        <v>65</v>
      </c>
      <c r="C6" s="229" t="s">
        <v>159</v>
      </c>
      <c r="D6" s="223" t="s">
        <v>6</v>
      </c>
      <c r="E6" s="103" t="s">
        <v>33</v>
      </c>
      <c r="F6" s="129" t="s">
        <v>175</v>
      </c>
      <c r="G6" s="120" t="s">
        <v>174</v>
      </c>
      <c r="H6" s="182" t="s">
        <v>92</v>
      </c>
      <c r="I6" s="117" t="s">
        <v>94</v>
      </c>
      <c r="J6" s="175"/>
      <c r="K6" s="105"/>
    </row>
    <row r="7" spans="1:11" ht="168" x14ac:dyDescent="0.25">
      <c r="A7" s="224"/>
      <c r="B7" s="224"/>
      <c r="C7" s="230"/>
      <c r="D7" s="224"/>
      <c r="E7" s="103" t="s">
        <v>33</v>
      </c>
      <c r="F7" s="126" t="s">
        <v>177</v>
      </c>
      <c r="G7" s="130" t="s">
        <v>176</v>
      </c>
      <c r="H7" s="177" t="s">
        <v>104</v>
      </c>
      <c r="I7" s="131" t="s">
        <v>184</v>
      </c>
      <c r="J7" s="175"/>
      <c r="K7" s="105"/>
    </row>
    <row r="8" spans="1:11" ht="112.5" x14ac:dyDescent="0.25">
      <c r="A8" s="224"/>
      <c r="B8" s="224"/>
      <c r="C8" s="230"/>
      <c r="D8" s="224"/>
      <c r="E8" s="103" t="s">
        <v>33</v>
      </c>
      <c r="F8" s="126" t="s">
        <v>180</v>
      </c>
      <c r="G8" s="120" t="s">
        <v>181</v>
      </c>
      <c r="H8" s="182" t="s">
        <v>92</v>
      </c>
      <c r="I8" s="117" t="s">
        <v>95</v>
      </c>
      <c r="J8" s="175"/>
      <c r="K8" s="105"/>
    </row>
    <row r="9" spans="1:11" ht="57" customHeight="1" x14ac:dyDescent="0.25">
      <c r="A9" s="224"/>
      <c r="B9" s="224"/>
      <c r="C9" s="230"/>
      <c r="D9" s="224"/>
      <c r="E9" s="103" t="s">
        <v>33</v>
      </c>
      <c r="F9" s="134" t="s">
        <v>283</v>
      </c>
      <c r="G9" s="120" t="s">
        <v>183</v>
      </c>
      <c r="H9" s="183" t="s">
        <v>92</v>
      </c>
      <c r="I9" s="117" t="s">
        <v>153</v>
      </c>
      <c r="J9" s="110"/>
      <c r="K9" s="105"/>
    </row>
    <row r="10" spans="1:11" ht="75" x14ac:dyDescent="0.25">
      <c r="A10" s="224"/>
      <c r="B10" s="224"/>
      <c r="C10" s="230"/>
      <c r="D10" s="224"/>
      <c r="E10" s="103" t="s">
        <v>33</v>
      </c>
      <c r="F10" s="122" t="s">
        <v>284</v>
      </c>
      <c r="G10" s="120" t="s">
        <v>179</v>
      </c>
      <c r="H10" s="182" t="s">
        <v>92</v>
      </c>
      <c r="I10" s="118"/>
      <c r="J10" s="175"/>
      <c r="K10" s="105"/>
    </row>
    <row r="11" spans="1:11" ht="105" customHeight="1" x14ac:dyDescent="0.25">
      <c r="A11" s="224"/>
      <c r="B11" s="225"/>
      <c r="C11" s="231"/>
      <c r="D11" s="225"/>
      <c r="E11" s="103" t="s">
        <v>33</v>
      </c>
      <c r="F11" s="122" t="s">
        <v>182</v>
      </c>
      <c r="G11" s="120" t="s">
        <v>178</v>
      </c>
      <c r="H11" s="182" t="s">
        <v>92</v>
      </c>
      <c r="I11" s="117" t="s">
        <v>107</v>
      </c>
      <c r="J11" s="175"/>
      <c r="K11" s="105"/>
    </row>
    <row r="12" spans="1:11" ht="287.45" customHeight="1" x14ac:dyDescent="0.25">
      <c r="A12" s="224"/>
      <c r="B12" s="223" t="s">
        <v>66</v>
      </c>
      <c r="C12" s="226" t="s">
        <v>194</v>
      </c>
      <c r="D12" s="223" t="s">
        <v>6</v>
      </c>
      <c r="E12" s="103" t="s">
        <v>33</v>
      </c>
      <c r="F12" s="126" t="s">
        <v>185</v>
      </c>
      <c r="G12" s="177" t="s">
        <v>186</v>
      </c>
      <c r="H12" s="186" t="s">
        <v>8</v>
      </c>
      <c r="I12" s="117" t="s">
        <v>187</v>
      </c>
      <c r="J12" s="175"/>
      <c r="K12" s="105"/>
    </row>
    <row r="13" spans="1:11" ht="136.15" customHeight="1" x14ac:dyDescent="0.25">
      <c r="A13" s="224"/>
      <c r="B13" s="224"/>
      <c r="C13" s="227"/>
      <c r="D13" s="224"/>
      <c r="E13" s="103" t="s">
        <v>33</v>
      </c>
      <c r="F13" s="134" t="s">
        <v>195</v>
      </c>
      <c r="G13" s="133" t="s">
        <v>188</v>
      </c>
      <c r="H13" s="185" t="s">
        <v>8</v>
      </c>
      <c r="I13" s="132" t="s">
        <v>258</v>
      </c>
      <c r="J13" s="175"/>
      <c r="K13" s="105"/>
    </row>
    <row r="14" spans="1:11" ht="206.25" x14ac:dyDescent="0.25">
      <c r="A14" s="224"/>
      <c r="B14" s="224"/>
      <c r="C14" s="227"/>
      <c r="D14" s="224"/>
      <c r="E14" s="220" t="s">
        <v>33</v>
      </c>
      <c r="F14" s="217" t="s">
        <v>193</v>
      </c>
      <c r="G14" s="121" t="s">
        <v>189</v>
      </c>
      <c r="H14" s="182" t="s">
        <v>92</v>
      </c>
      <c r="I14" s="197" t="s">
        <v>96</v>
      </c>
      <c r="J14" s="194"/>
      <c r="K14" s="105"/>
    </row>
    <row r="15" spans="1:11" ht="257.45" customHeight="1" x14ac:dyDescent="0.25">
      <c r="A15" s="224"/>
      <c r="B15" s="224"/>
      <c r="C15" s="227"/>
      <c r="D15" s="224"/>
      <c r="E15" s="221"/>
      <c r="F15" s="218"/>
      <c r="G15" s="177" t="s">
        <v>190</v>
      </c>
      <c r="H15" s="186" t="s">
        <v>8</v>
      </c>
      <c r="I15" s="198"/>
      <c r="J15" s="195"/>
      <c r="K15" s="105"/>
    </row>
    <row r="16" spans="1:11" ht="36.75" customHeight="1" x14ac:dyDescent="0.25">
      <c r="A16" s="224"/>
      <c r="B16" s="224"/>
      <c r="C16" s="227"/>
      <c r="D16" s="224"/>
      <c r="E16" s="221"/>
      <c r="F16" s="218"/>
      <c r="G16" s="177" t="s">
        <v>196</v>
      </c>
      <c r="H16" s="186" t="s">
        <v>8</v>
      </c>
      <c r="I16" s="198"/>
      <c r="J16" s="195"/>
      <c r="K16" s="105"/>
    </row>
    <row r="17" spans="1:11" ht="74.45" customHeight="1" x14ac:dyDescent="0.25">
      <c r="A17" s="224"/>
      <c r="B17" s="224"/>
      <c r="C17" s="227"/>
      <c r="D17" s="224"/>
      <c r="E17" s="221"/>
      <c r="F17" s="218"/>
      <c r="G17" s="135" t="s">
        <v>197</v>
      </c>
      <c r="H17" s="186" t="s">
        <v>8</v>
      </c>
      <c r="I17" s="198"/>
      <c r="J17" s="195"/>
      <c r="K17" s="105"/>
    </row>
    <row r="18" spans="1:11" ht="75" x14ac:dyDescent="0.25">
      <c r="A18" s="224"/>
      <c r="B18" s="224"/>
      <c r="C18" s="227"/>
      <c r="D18" s="224"/>
      <c r="E18" s="221"/>
      <c r="F18" s="218"/>
      <c r="G18" s="177" t="s">
        <v>199</v>
      </c>
      <c r="H18" s="186" t="s">
        <v>8</v>
      </c>
      <c r="I18" s="198"/>
      <c r="J18" s="195"/>
      <c r="K18" s="105"/>
    </row>
    <row r="19" spans="1:11" ht="37.5" x14ac:dyDescent="0.25">
      <c r="A19" s="224"/>
      <c r="B19" s="224"/>
      <c r="C19" s="227"/>
      <c r="D19" s="224"/>
      <c r="E19" s="221"/>
      <c r="F19" s="218"/>
      <c r="G19" s="135" t="s">
        <v>198</v>
      </c>
      <c r="H19" s="186" t="s">
        <v>8</v>
      </c>
      <c r="I19" s="198"/>
      <c r="J19" s="195"/>
      <c r="K19" s="105"/>
    </row>
    <row r="20" spans="1:11" ht="78" customHeight="1" x14ac:dyDescent="0.25">
      <c r="A20" s="224"/>
      <c r="B20" s="224"/>
      <c r="C20" s="227"/>
      <c r="D20" s="224"/>
      <c r="E20" s="222"/>
      <c r="F20" s="219"/>
      <c r="G20" s="135" t="s">
        <v>200</v>
      </c>
      <c r="H20" s="186" t="s">
        <v>8</v>
      </c>
      <c r="I20" s="199"/>
      <c r="J20" s="196"/>
      <c r="K20" s="105"/>
    </row>
    <row r="21" spans="1:11" ht="135" customHeight="1" x14ac:dyDescent="0.25">
      <c r="A21" s="224"/>
      <c r="B21" s="224"/>
      <c r="C21" s="227"/>
      <c r="D21" s="224"/>
      <c r="E21" s="103" t="s">
        <v>33</v>
      </c>
      <c r="F21" s="126" t="s">
        <v>191</v>
      </c>
      <c r="G21" s="177" t="s">
        <v>201</v>
      </c>
      <c r="H21" s="179" t="s">
        <v>8</v>
      </c>
      <c r="I21" s="104"/>
      <c r="J21" s="175"/>
      <c r="K21" s="105"/>
    </row>
    <row r="22" spans="1:11" ht="198" customHeight="1" x14ac:dyDescent="0.25">
      <c r="A22" s="224"/>
      <c r="B22" s="225"/>
      <c r="C22" s="228"/>
      <c r="D22" s="225"/>
      <c r="E22" s="103" t="s">
        <v>33</v>
      </c>
      <c r="F22" s="126" t="s">
        <v>192</v>
      </c>
      <c r="G22" s="175" t="s">
        <v>259</v>
      </c>
      <c r="H22" s="179" t="s">
        <v>70</v>
      </c>
      <c r="I22" s="104"/>
      <c r="J22" s="175"/>
      <c r="K22" s="105"/>
    </row>
    <row r="23" spans="1:11" ht="111.75" customHeight="1" x14ac:dyDescent="0.25">
      <c r="A23" s="224"/>
      <c r="B23" s="208" t="s">
        <v>72</v>
      </c>
      <c r="C23" s="214" t="s">
        <v>160</v>
      </c>
      <c r="D23" s="208" t="s">
        <v>15</v>
      </c>
      <c r="E23" s="103" t="s">
        <v>33</v>
      </c>
      <c r="F23" s="211" t="s">
        <v>202</v>
      </c>
      <c r="G23" s="176" t="s">
        <v>292</v>
      </c>
      <c r="H23" s="182" t="s">
        <v>92</v>
      </c>
      <c r="I23" s="200" t="s">
        <v>108</v>
      </c>
      <c r="J23" s="194"/>
      <c r="K23" s="105"/>
    </row>
    <row r="24" spans="1:11" ht="150.75" customHeight="1" x14ac:dyDescent="0.25">
      <c r="A24" s="224"/>
      <c r="B24" s="209"/>
      <c r="C24" s="215"/>
      <c r="D24" s="209"/>
      <c r="E24" s="103" t="s">
        <v>33</v>
      </c>
      <c r="F24" s="212"/>
      <c r="G24" s="176" t="s">
        <v>260</v>
      </c>
      <c r="H24" s="203" t="s">
        <v>8</v>
      </c>
      <c r="I24" s="201"/>
      <c r="J24" s="195"/>
      <c r="K24" s="105"/>
    </row>
    <row r="25" spans="1:11" ht="130.5" customHeight="1" x14ac:dyDescent="0.25">
      <c r="A25" s="224"/>
      <c r="B25" s="209"/>
      <c r="C25" s="215"/>
      <c r="D25" s="209"/>
      <c r="E25" s="103" t="s">
        <v>33</v>
      </c>
      <c r="F25" s="213"/>
      <c r="G25" s="139" t="s">
        <v>267</v>
      </c>
      <c r="H25" s="204"/>
      <c r="I25" s="202"/>
      <c r="J25" s="196"/>
      <c r="K25" s="105"/>
    </row>
    <row r="26" spans="1:11" ht="147" x14ac:dyDescent="0.25">
      <c r="A26" s="224"/>
      <c r="B26" s="209"/>
      <c r="C26" s="215"/>
      <c r="D26" s="209"/>
      <c r="E26" s="103" t="s">
        <v>33</v>
      </c>
      <c r="F26" s="136" t="s">
        <v>203</v>
      </c>
      <c r="G26" s="176" t="s">
        <v>261</v>
      </c>
      <c r="H26" s="179" t="s">
        <v>8</v>
      </c>
      <c r="I26" s="117" t="s">
        <v>97</v>
      </c>
      <c r="J26" s="175"/>
      <c r="K26" s="105"/>
    </row>
    <row r="27" spans="1:11" ht="217.15" customHeight="1" x14ac:dyDescent="0.25">
      <c r="A27" s="224"/>
      <c r="B27" s="209"/>
      <c r="C27" s="215"/>
      <c r="D27" s="209"/>
      <c r="E27" s="103" t="s">
        <v>33</v>
      </c>
      <c r="F27" s="136" t="s">
        <v>207</v>
      </c>
      <c r="G27" s="176" t="s">
        <v>262</v>
      </c>
      <c r="H27" s="179" t="s">
        <v>8</v>
      </c>
      <c r="I27" s="116"/>
      <c r="J27" s="175"/>
      <c r="K27" s="105"/>
    </row>
    <row r="28" spans="1:11" ht="102" customHeight="1" x14ac:dyDescent="0.25">
      <c r="A28" s="224"/>
      <c r="B28" s="209"/>
      <c r="C28" s="215"/>
      <c r="D28" s="209"/>
      <c r="E28" s="103" t="s">
        <v>33</v>
      </c>
      <c r="F28" s="136" t="s">
        <v>209</v>
      </c>
      <c r="G28" s="176" t="s">
        <v>204</v>
      </c>
      <c r="H28" s="179" t="s">
        <v>8</v>
      </c>
      <c r="I28" s="117" t="s">
        <v>98</v>
      </c>
      <c r="J28" s="175"/>
      <c r="K28" s="105"/>
    </row>
    <row r="29" spans="1:11" ht="126.75" customHeight="1" x14ac:dyDescent="0.25">
      <c r="A29" s="224"/>
      <c r="B29" s="210"/>
      <c r="C29" s="216"/>
      <c r="D29" s="210"/>
      <c r="E29" s="103" t="s">
        <v>33</v>
      </c>
      <c r="F29" s="136" t="s">
        <v>208</v>
      </c>
      <c r="G29" s="176" t="s">
        <v>205</v>
      </c>
      <c r="H29" s="179" t="s">
        <v>8</v>
      </c>
      <c r="I29" s="117" t="s">
        <v>206</v>
      </c>
      <c r="J29" s="175"/>
      <c r="K29" s="105"/>
    </row>
    <row r="30" spans="1:11" ht="136.9" customHeight="1" x14ac:dyDescent="0.25">
      <c r="A30" s="224"/>
      <c r="B30" s="208" t="s">
        <v>67</v>
      </c>
      <c r="C30" s="205" t="s">
        <v>210</v>
      </c>
      <c r="D30" s="208" t="s">
        <v>15</v>
      </c>
      <c r="E30" s="103" t="s">
        <v>33</v>
      </c>
      <c r="F30" s="127" t="s">
        <v>211</v>
      </c>
      <c r="G30" s="135" t="s">
        <v>263</v>
      </c>
      <c r="H30" s="179" t="s">
        <v>8</v>
      </c>
      <c r="I30" s="132" t="s">
        <v>99</v>
      </c>
      <c r="J30" s="175"/>
      <c r="K30" s="175"/>
    </row>
    <row r="31" spans="1:11" ht="96" customHeight="1" x14ac:dyDescent="0.25">
      <c r="A31" s="224"/>
      <c r="B31" s="209"/>
      <c r="C31" s="206"/>
      <c r="D31" s="209"/>
      <c r="E31" s="103" t="s">
        <v>33</v>
      </c>
      <c r="F31" s="127" t="s">
        <v>212</v>
      </c>
      <c r="G31" s="177" t="s">
        <v>268</v>
      </c>
      <c r="H31" s="179" t="s">
        <v>8</v>
      </c>
      <c r="I31" s="117" t="s">
        <v>154</v>
      </c>
      <c r="J31" s="175"/>
      <c r="K31" s="109"/>
    </row>
    <row r="32" spans="1:11" ht="136.5" customHeight="1" x14ac:dyDescent="0.25">
      <c r="A32" s="224"/>
      <c r="B32" s="209"/>
      <c r="C32" s="206"/>
      <c r="D32" s="209"/>
      <c r="E32" s="103" t="s">
        <v>33</v>
      </c>
      <c r="F32" s="127" t="s">
        <v>213</v>
      </c>
      <c r="G32" s="177" t="s">
        <v>217</v>
      </c>
      <c r="H32" s="179" t="s">
        <v>8</v>
      </c>
      <c r="I32" s="138"/>
      <c r="J32" s="175"/>
      <c r="K32" s="109"/>
    </row>
    <row r="33" spans="1:11" ht="196.15" customHeight="1" x14ac:dyDescent="0.25">
      <c r="A33" s="224"/>
      <c r="B33" s="209"/>
      <c r="C33" s="206"/>
      <c r="D33" s="209"/>
      <c r="E33" s="103" t="s">
        <v>33</v>
      </c>
      <c r="F33" s="127" t="s">
        <v>214</v>
      </c>
      <c r="G33" s="133" t="s">
        <v>216</v>
      </c>
      <c r="H33" s="182" t="s">
        <v>92</v>
      </c>
      <c r="I33" s="132" t="s">
        <v>100</v>
      </c>
      <c r="J33" s="110"/>
      <c r="K33" s="109"/>
    </row>
    <row r="34" spans="1:11" ht="231.75" customHeight="1" x14ac:dyDescent="0.25">
      <c r="A34" s="225"/>
      <c r="B34" s="210"/>
      <c r="C34" s="207"/>
      <c r="D34" s="210"/>
      <c r="E34" s="103" t="s">
        <v>33</v>
      </c>
      <c r="F34" s="137" t="s">
        <v>215</v>
      </c>
      <c r="G34" s="139" t="s">
        <v>218</v>
      </c>
      <c r="H34" s="179" t="s">
        <v>109</v>
      </c>
      <c r="I34" s="119" t="s">
        <v>163</v>
      </c>
      <c r="J34" s="175"/>
      <c r="K34" s="175"/>
    </row>
    <row r="35" spans="1:11" ht="150" customHeight="1" x14ac:dyDescent="0.25">
      <c r="A35" s="223" t="s">
        <v>75</v>
      </c>
      <c r="B35" s="232" t="s">
        <v>62</v>
      </c>
      <c r="C35" s="203" t="s">
        <v>161</v>
      </c>
      <c r="D35" s="232" t="s">
        <v>60</v>
      </c>
      <c r="E35" s="103" t="s">
        <v>33</v>
      </c>
      <c r="F35" s="123" t="s">
        <v>165</v>
      </c>
      <c r="G35" s="120" t="s">
        <v>225</v>
      </c>
      <c r="H35" s="182" t="s">
        <v>92</v>
      </c>
      <c r="I35" s="117" t="s">
        <v>291</v>
      </c>
      <c r="J35" s="175"/>
      <c r="K35" s="175"/>
    </row>
    <row r="36" spans="1:11" ht="210" customHeight="1" x14ac:dyDescent="0.25">
      <c r="A36" s="224"/>
      <c r="B36" s="233"/>
      <c r="C36" s="238"/>
      <c r="D36" s="233"/>
      <c r="E36" s="103" t="s">
        <v>33</v>
      </c>
      <c r="F36" s="126" t="s">
        <v>224</v>
      </c>
      <c r="G36" s="120" t="s">
        <v>221</v>
      </c>
      <c r="H36" s="182" t="s">
        <v>92</v>
      </c>
      <c r="I36" s="107"/>
      <c r="J36" s="175"/>
      <c r="K36" s="175"/>
    </row>
    <row r="37" spans="1:11" ht="150" x14ac:dyDescent="0.25">
      <c r="A37" s="224"/>
      <c r="B37" s="233"/>
      <c r="C37" s="238"/>
      <c r="D37" s="233"/>
      <c r="E37" s="103" t="s">
        <v>33</v>
      </c>
      <c r="F37" s="126" t="s">
        <v>223</v>
      </c>
      <c r="G37" s="177" t="s">
        <v>220</v>
      </c>
      <c r="H37" s="179" t="s">
        <v>8</v>
      </c>
      <c r="I37" s="104"/>
      <c r="J37" s="110"/>
      <c r="K37" s="175"/>
    </row>
    <row r="38" spans="1:11" ht="96" customHeight="1" x14ac:dyDescent="0.25">
      <c r="A38" s="224"/>
      <c r="B38" s="233"/>
      <c r="C38" s="238"/>
      <c r="D38" s="233"/>
      <c r="E38" s="103" t="s">
        <v>33</v>
      </c>
      <c r="F38" s="126" t="s">
        <v>222</v>
      </c>
      <c r="G38" s="108" t="s">
        <v>158</v>
      </c>
      <c r="H38" s="177" t="s">
        <v>104</v>
      </c>
      <c r="I38" s="111"/>
      <c r="J38" s="110"/>
      <c r="K38" s="175"/>
    </row>
    <row r="39" spans="1:11" ht="79.900000000000006" customHeight="1" x14ac:dyDescent="0.25">
      <c r="A39" s="225"/>
      <c r="B39" s="234"/>
      <c r="C39" s="204"/>
      <c r="D39" s="234"/>
      <c r="E39" s="103" t="s">
        <v>33</v>
      </c>
      <c r="F39" s="122" t="s">
        <v>264</v>
      </c>
      <c r="G39" s="177" t="s">
        <v>219</v>
      </c>
      <c r="H39" s="182" t="s">
        <v>92</v>
      </c>
      <c r="I39" s="119" t="s">
        <v>93</v>
      </c>
      <c r="J39" s="110"/>
      <c r="K39" s="175"/>
    </row>
    <row r="40" spans="1:11" ht="90.6" customHeight="1" x14ac:dyDescent="0.25">
      <c r="A40" s="229" t="s">
        <v>74</v>
      </c>
      <c r="B40" s="223" t="s">
        <v>9</v>
      </c>
      <c r="C40" s="242" t="s">
        <v>162</v>
      </c>
      <c r="D40" s="239" t="s">
        <v>16</v>
      </c>
      <c r="E40" s="103" t="s">
        <v>33</v>
      </c>
      <c r="F40" s="140" t="s">
        <v>269</v>
      </c>
      <c r="G40" s="176" t="s">
        <v>227</v>
      </c>
      <c r="H40" s="179" t="s">
        <v>8</v>
      </c>
      <c r="I40" s="104"/>
      <c r="J40" s="110"/>
      <c r="K40" s="109"/>
    </row>
    <row r="41" spans="1:11" ht="189" x14ac:dyDescent="0.25">
      <c r="A41" s="230"/>
      <c r="B41" s="224"/>
      <c r="C41" s="243"/>
      <c r="D41" s="240"/>
      <c r="E41" s="103" t="s">
        <v>33</v>
      </c>
      <c r="F41" s="141" t="s">
        <v>235</v>
      </c>
      <c r="G41" s="176" t="s">
        <v>236</v>
      </c>
      <c r="H41" s="179" t="s">
        <v>8</v>
      </c>
      <c r="I41" s="104"/>
      <c r="J41" s="110"/>
      <c r="K41" s="175"/>
    </row>
    <row r="42" spans="1:11" ht="79.150000000000006" customHeight="1" x14ac:dyDescent="0.25">
      <c r="A42" s="230"/>
      <c r="B42" s="224"/>
      <c r="C42" s="243"/>
      <c r="D42" s="240"/>
      <c r="E42" s="103" t="s">
        <v>33</v>
      </c>
      <c r="F42" s="140" t="s">
        <v>286</v>
      </c>
      <c r="G42" s="176" t="s">
        <v>228</v>
      </c>
      <c r="H42" s="179" t="s">
        <v>8</v>
      </c>
      <c r="I42" s="104"/>
      <c r="J42" s="110"/>
      <c r="K42" s="175"/>
    </row>
    <row r="43" spans="1:11" ht="152.25" customHeight="1" x14ac:dyDescent="0.25">
      <c r="A43" s="230"/>
      <c r="B43" s="225"/>
      <c r="C43" s="244"/>
      <c r="D43" s="241"/>
      <c r="E43" s="112" t="s">
        <v>68</v>
      </c>
      <c r="F43" s="140" t="s">
        <v>285</v>
      </c>
      <c r="G43" s="177" t="s">
        <v>226</v>
      </c>
      <c r="H43" s="187" t="s">
        <v>32</v>
      </c>
      <c r="I43" s="117" t="s">
        <v>232</v>
      </c>
      <c r="J43" s="110"/>
      <c r="K43" s="175"/>
    </row>
    <row r="44" spans="1:11" ht="105.75" customHeight="1" x14ac:dyDescent="0.25">
      <c r="A44" s="230"/>
      <c r="B44" s="208" t="s">
        <v>71</v>
      </c>
      <c r="C44" s="205" t="s">
        <v>231</v>
      </c>
      <c r="D44" s="208" t="s">
        <v>15</v>
      </c>
      <c r="E44" s="113" t="s">
        <v>34</v>
      </c>
      <c r="F44" s="127" t="s">
        <v>229</v>
      </c>
      <c r="G44" s="135" t="s">
        <v>265</v>
      </c>
      <c r="H44" s="179" t="s">
        <v>8</v>
      </c>
      <c r="I44" s="138" t="s">
        <v>155</v>
      </c>
      <c r="J44" s="175"/>
      <c r="K44" s="175"/>
    </row>
    <row r="45" spans="1:11" ht="147.75" customHeight="1" x14ac:dyDescent="0.25">
      <c r="A45" s="231"/>
      <c r="B45" s="210"/>
      <c r="C45" s="207"/>
      <c r="D45" s="210"/>
      <c r="E45" s="113" t="s">
        <v>34</v>
      </c>
      <c r="F45" s="127" t="s">
        <v>230</v>
      </c>
      <c r="G45" s="177" t="s">
        <v>266</v>
      </c>
      <c r="H45" s="179" t="s">
        <v>8</v>
      </c>
      <c r="I45" s="138" t="s">
        <v>156</v>
      </c>
      <c r="J45" s="175"/>
      <c r="K45" s="175"/>
    </row>
    <row r="46" spans="1:11" ht="196.5" customHeight="1" x14ac:dyDescent="0.25">
      <c r="A46" s="223" t="s">
        <v>76</v>
      </c>
      <c r="B46" s="235" t="s">
        <v>69</v>
      </c>
      <c r="C46" s="205" t="s">
        <v>238</v>
      </c>
      <c r="D46" s="248" t="s">
        <v>15</v>
      </c>
      <c r="E46" s="103" t="s">
        <v>33</v>
      </c>
      <c r="F46" s="142" t="s">
        <v>246</v>
      </c>
      <c r="G46" s="179" t="s">
        <v>245</v>
      </c>
      <c r="H46" s="179" t="s">
        <v>8</v>
      </c>
      <c r="I46" s="115" t="s">
        <v>240</v>
      </c>
      <c r="J46" s="175"/>
      <c r="K46" s="175"/>
    </row>
    <row r="47" spans="1:11" ht="132.75" customHeight="1" x14ac:dyDescent="0.25">
      <c r="A47" s="224"/>
      <c r="B47" s="236"/>
      <c r="C47" s="206"/>
      <c r="D47" s="249"/>
      <c r="E47" s="103" t="s">
        <v>33</v>
      </c>
      <c r="F47" s="124" t="s">
        <v>244</v>
      </c>
      <c r="G47" s="156" t="s">
        <v>157</v>
      </c>
      <c r="H47" s="179" t="s">
        <v>8</v>
      </c>
      <c r="I47" s="115" t="s">
        <v>270</v>
      </c>
      <c r="J47" s="175"/>
      <c r="K47" s="175"/>
    </row>
    <row r="48" spans="1:11" ht="146.25" customHeight="1" x14ac:dyDescent="0.25">
      <c r="A48" s="224"/>
      <c r="B48" s="236"/>
      <c r="C48" s="206"/>
      <c r="D48" s="249"/>
      <c r="E48" s="103" t="s">
        <v>33</v>
      </c>
      <c r="F48" s="125" t="s">
        <v>234</v>
      </c>
      <c r="G48" s="179" t="s">
        <v>239</v>
      </c>
      <c r="H48" s="179" t="s">
        <v>8</v>
      </c>
      <c r="I48" s="117" t="s">
        <v>271</v>
      </c>
      <c r="J48" s="175"/>
      <c r="K48" s="175"/>
    </row>
    <row r="49" spans="1:11" ht="248.25" customHeight="1" x14ac:dyDescent="0.25">
      <c r="A49" s="224"/>
      <c r="B49" s="236"/>
      <c r="C49" s="206"/>
      <c r="D49" s="249"/>
      <c r="E49" s="103" t="s">
        <v>33</v>
      </c>
      <c r="F49" s="124" t="s">
        <v>166</v>
      </c>
      <c r="G49" s="179" t="s">
        <v>288</v>
      </c>
      <c r="H49" s="179" t="s">
        <v>8</v>
      </c>
      <c r="I49" s="117" t="s">
        <v>237</v>
      </c>
      <c r="J49" s="175"/>
      <c r="K49" s="175"/>
    </row>
    <row r="50" spans="1:11" ht="142.5" customHeight="1" x14ac:dyDescent="0.25">
      <c r="A50" s="224"/>
      <c r="B50" s="236"/>
      <c r="C50" s="206"/>
      <c r="D50" s="249"/>
      <c r="E50" s="103" t="s">
        <v>33</v>
      </c>
      <c r="F50" s="125" t="s">
        <v>233</v>
      </c>
      <c r="G50" s="143" t="s">
        <v>287</v>
      </c>
      <c r="H50" s="179" t="s">
        <v>8</v>
      </c>
      <c r="I50" s="115" t="s">
        <v>272</v>
      </c>
      <c r="J50" s="175"/>
      <c r="K50" s="175"/>
    </row>
    <row r="51" spans="1:11" ht="187.5" x14ac:dyDescent="0.25">
      <c r="A51" s="225"/>
      <c r="B51" s="237"/>
      <c r="C51" s="207"/>
      <c r="D51" s="250"/>
      <c r="E51" s="103" t="s">
        <v>33</v>
      </c>
      <c r="F51" s="124" t="s">
        <v>242</v>
      </c>
      <c r="G51" s="143" t="s">
        <v>243</v>
      </c>
      <c r="H51" s="179" t="s">
        <v>8</v>
      </c>
      <c r="I51" s="115" t="s">
        <v>241</v>
      </c>
      <c r="J51" s="175"/>
      <c r="K51" s="175"/>
    </row>
    <row r="52" spans="1:11" ht="81.599999999999994" customHeight="1" x14ac:dyDescent="0.25">
      <c r="A52" s="223" t="s">
        <v>110</v>
      </c>
      <c r="B52" s="223" t="s">
        <v>77</v>
      </c>
      <c r="C52" s="245" t="s">
        <v>103</v>
      </c>
      <c r="D52" s="248" t="s">
        <v>15</v>
      </c>
      <c r="E52" s="180" t="s">
        <v>78</v>
      </c>
      <c r="F52" s="173" t="s">
        <v>247</v>
      </c>
      <c r="G52" s="176" t="s">
        <v>114</v>
      </c>
      <c r="H52" s="177" t="s">
        <v>104</v>
      </c>
      <c r="I52" s="104"/>
      <c r="J52" s="175"/>
      <c r="K52" s="175"/>
    </row>
    <row r="53" spans="1:11" ht="84" x14ac:dyDescent="0.25">
      <c r="A53" s="224"/>
      <c r="B53" s="224"/>
      <c r="C53" s="246"/>
      <c r="D53" s="249"/>
      <c r="E53" s="180" t="s">
        <v>78</v>
      </c>
      <c r="F53" s="173" t="s">
        <v>248</v>
      </c>
      <c r="G53" s="176" t="s">
        <v>115</v>
      </c>
      <c r="H53" s="177" t="s">
        <v>104</v>
      </c>
      <c r="I53" s="104"/>
      <c r="J53" s="175"/>
      <c r="K53" s="175"/>
    </row>
    <row r="54" spans="1:11" ht="63" x14ac:dyDescent="0.25">
      <c r="A54" s="225"/>
      <c r="B54" s="225"/>
      <c r="C54" s="247"/>
      <c r="D54" s="250"/>
      <c r="E54" s="180" t="s">
        <v>78</v>
      </c>
      <c r="F54" s="173" t="s">
        <v>249</v>
      </c>
      <c r="G54" s="176" t="s">
        <v>116</v>
      </c>
      <c r="H54" s="177" t="s">
        <v>104</v>
      </c>
      <c r="I54" s="104"/>
      <c r="J54" s="175"/>
      <c r="K54" s="175"/>
    </row>
    <row r="55" spans="1:11" ht="153.75" customHeight="1" x14ac:dyDescent="0.25">
      <c r="A55" s="223" t="s">
        <v>73</v>
      </c>
      <c r="B55" s="223" t="s">
        <v>59</v>
      </c>
      <c r="C55" s="226" t="s">
        <v>252</v>
      </c>
      <c r="D55" s="232" t="s">
        <v>60</v>
      </c>
      <c r="E55" s="113" t="s">
        <v>34</v>
      </c>
      <c r="F55" s="190" t="s">
        <v>254</v>
      </c>
      <c r="G55" s="176" t="s">
        <v>250</v>
      </c>
      <c r="H55" s="177" t="s">
        <v>104</v>
      </c>
      <c r="I55" s="104"/>
      <c r="J55" s="175"/>
      <c r="K55" s="175"/>
    </row>
    <row r="56" spans="1:11" ht="159.75" customHeight="1" x14ac:dyDescent="0.25">
      <c r="A56" s="225"/>
      <c r="B56" s="225"/>
      <c r="C56" s="228"/>
      <c r="D56" s="234"/>
      <c r="E56" s="113" t="s">
        <v>34</v>
      </c>
      <c r="F56" s="190" t="s">
        <v>255</v>
      </c>
      <c r="G56" s="176" t="s">
        <v>105</v>
      </c>
      <c r="H56" s="177" t="s">
        <v>104</v>
      </c>
      <c r="I56" s="138" t="s">
        <v>106</v>
      </c>
      <c r="J56" s="175"/>
      <c r="K56" s="175"/>
    </row>
    <row r="57" spans="1:11" ht="140.25" customHeight="1" x14ac:dyDescent="0.25">
      <c r="A57" s="106" t="s">
        <v>80</v>
      </c>
      <c r="B57" s="175" t="s">
        <v>81</v>
      </c>
      <c r="C57" s="156" t="s">
        <v>253</v>
      </c>
      <c r="D57" s="178" t="s">
        <v>60</v>
      </c>
      <c r="E57" s="112" t="s">
        <v>68</v>
      </c>
      <c r="F57" s="179" t="s">
        <v>256</v>
      </c>
      <c r="G57" s="176" t="s">
        <v>251</v>
      </c>
      <c r="H57" s="179" t="s">
        <v>8</v>
      </c>
      <c r="I57" s="104"/>
      <c r="J57" s="175"/>
      <c r="K57" s="175"/>
    </row>
  </sheetData>
  <autoFilter ref="A1:J57" xr:uid="{00000000-0009-0000-0000-000002000000}"/>
  <mergeCells count="47">
    <mergeCell ref="C55:C56"/>
    <mergeCell ref="C35:C39"/>
    <mergeCell ref="D55:D56"/>
    <mergeCell ref="A52:A54"/>
    <mergeCell ref="D40:D43"/>
    <mergeCell ref="C40:C43"/>
    <mergeCell ref="B52:B54"/>
    <mergeCell ref="C52:C54"/>
    <mergeCell ref="D52:D54"/>
    <mergeCell ref="C44:C45"/>
    <mergeCell ref="D44:D45"/>
    <mergeCell ref="D46:D51"/>
    <mergeCell ref="C46:C51"/>
    <mergeCell ref="D35:D39"/>
    <mergeCell ref="A40:A45"/>
    <mergeCell ref="B55:B56"/>
    <mergeCell ref="A55:A56"/>
    <mergeCell ref="B35:B39"/>
    <mergeCell ref="B6:B11"/>
    <mergeCell ref="B12:B22"/>
    <mergeCell ref="B30:B34"/>
    <mergeCell ref="B40:B43"/>
    <mergeCell ref="A46:A51"/>
    <mergeCell ref="B46:B51"/>
    <mergeCell ref="B44:B45"/>
    <mergeCell ref="A35:A39"/>
    <mergeCell ref="B23:B29"/>
    <mergeCell ref="A2:A34"/>
    <mergeCell ref="C30:C34"/>
    <mergeCell ref="D30:D34"/>
    <mergeCell ref="B2:B5"/>
    <mergeCell ref="F23:F25"/>
    <mergeCell ref="C23:C29"/>
    <mergeCell ref="D23:D29"/>
    <mergeCell ref="C2:C5"/>
    <mergeCell ref="F14:F20"/>
    <mergeCell ref="E14:E20"/>
    <mergeCell ref="D6:D11"/>
    <mergeCell ref="C12:C22"/>
    <mergeCell ref="D12:D22"/>
    <mergeCell ref="C6:C11"/>
    <mergeCell ref="D2:D5"/>
    <mergeCell ref="J23:J25"/>
    <mergeCell ref="I14:I20"/>
    <mergeCell ref="I23:I25"/>
    <mergeCell ref="H24:H25"/>
    <mergeCell ref="J14:J20"/>
  </mergeCells>
  <conditionalFormatting sqref="J2:J14 J34:K34 J35:J57">
    <cfRule type="cellIs" dxfId="29" priority="7" operator="equal">
      <formula>"non observé"</formula>
    </cfRule>
    <cfRule type="cellIs" dxfId="28" priority="8" operator="equal">
      <formula>"non"</formula>
    </cfRule>
    <cfRule type="cellIs" dxfId="27" priority="9" operator="equal">
      <formula>"oui"</formula>
    </cfRule>
  </conditionalFormatting>
  <conditionalFormatting sqref="J21:J23">
    <cfRule type="cellIs" dxfId="26" priority="4" operator="equal">
      <formula>"non observé"</formula>
    </cfRule>
    <cfRule type="cellIs" dxfId="25" priority="5" operator="equal">
      <formula>"non"</formula>
    </cfRule>
    <cfRule type="cellIs" dxfId="24" priority="6" operator="equal">
      <formula>"oui"</formula>
    </cfRule>
  </conditionalFormatting>
  <conditionalFormatting sqref="J26:J33">
    <cfRule type="cellIs" dxfId="23" priority="1" operator="equal">
      <formula>"non observé"</formula>
    </cfRule>
    <cfRule type="cellIs" dxfId="22" priority="2" operator="equal">
      <formula>"non"</formula>
    </cfRule>
    <cfRule type="cellIs" dxfId="21" priority="3" operator="equal">
      <formula>"oui"</formula>
    </cfRule>
  </conditionalFormatting>
  <pageMargins left="0.31496062992125984" right="0.31496062992125984" top="0.35433070866141736" bottom="0.35433070866141736" header="0.23622047244094491" footer="0.31496062992125984"/>
  <pageSetup paperSize="8" scale="42" fitToHeight="0" orientation="landscape" r:id="rId1"/>
  <headerFooter>
    <oddHeader>&amp;C&amp;G</oddHeader>
  </headerFooter>
  <rowBreaks count="5" manualBreakCount="5">
    <brk id="11" max="10" man="1"/>
    <brk id="22" max="10" man="1"/>
    <brk id="29" max="10" man="1"/>
    <brk id="39" max="10" man="1"/>
    <brk id="51" max="10" man="1"/>
  </rowBreaks>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C28FE9FD-6DC3-47A4-872E-B08C89E2EAF4}">
          <x14:formula1>
            <xm:f>Feuille2!$A$2:$A$3</xm:f>
          </x14:formula1>
          <xm:sqref>J44:J57 J34:J36 J10:J14 J2:J8 J21:J23 J26:J32</xm:sqref>
        </x14:dataValidation>
        <x14:dataValidation type="list" allowBlank="1" showInputMessage="1" showErrorMessage="1" xr:uid="{62D45ED2-C948-4D7B-A361-873B5BAC31A6}">
          <x14:formula1>
            <xm:f>Feuille2!$B$2:$B$4</xm:f>
          </x14:formula1>
          <xm:sqref>J33 J9 J37:J43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5">
    <tabColor theme="9" tint="0.59999389629810485"/>
    <pageSetUpPr fitToPage="1"/>
  </sheetPr>
  <dimension ref="A1:J6"/>
  <sheetViews>
    <sheetView zoomScale="60" zoomScaleNormal="60" workbookViewId="0">
      <pane xSplit="2" ySplit="2" topLeftCell="C3" activePane="bottomRight" state="frozen"/>
      <selection pane="topRight" activeCell="C1" sqref="C1"/>
      <selection pane="bottomLeft" activeCell="A3" sqref="A3"/>
      <selection pane="bottomRight" activeCell="L7" sqref="L7"/>
    </sheetView>
  </sheetViews>
  <sheetFormatPr baseColWidth="10" defaultColWidth="11.5703125" defaultRowHeight="135.75" customHeight="1" x14ac:dyDescent="0.25"/>
  <cols>
    <col min="1" max="1" width="18.7109375" style="2" customWidth="1"/>
    <col min="2" max="2" width="6.28515625" style="97" customWidth="1"/>
    <col min="3" max="3" width="34.42578125" style="2" customWidth="1"/>
    <col min="4" max="4" width="27.5703125" style="97" customWidth="1"/>
    <col min="5" max="5" width="16.85546875" style="97" customWidth="1"/>
    <col min="6" max="6" width="15.85546875" style="97" customWidth="1"/>
    <col min="7" max="7" width="102.140625" style="2" customWidth="1"/>
    <col min="8" max="8" width="77.28515625" style="2" customWidth="1"/>
    <col min="9" max="9" width="18.28515625" style="2" customWidth="1"/>
    <col min="10" max="10" width="23.140625" style="2" customWidth="1"/>
    <col min="11" max="16384" width="11.5703125" style="2"/>
  </cols>
  <sheetData>
    <row r="1" spans="1:10" ht="109.5" customHeight="1" x14ac:dyDescent="0.25">
      <c r="A1" s="165" t="s">
        <v>0</v>
      </c>
      <c r="B1" s="165" t="s">
        <v>1</v>
      </c>
      <c r="C1" s="165" t="s">
        <v>2</v>
      </c>
      <c r="D1" s="165" t="s">
        <v>4</v>
      </c>
      <c r="E1" s="165" t="s">
        <v>3</v>
      </c>
      <c r="F1" s="165" t="s">
        <v>36</v>
      </c>
      <c r="G1" s="165" t="s">
        <v>5</v>
      </c>
      <c r="H1" s="165" t="s">
        <v>22</v>
      </c>
      <c r="I1" s="100" t="s">
        <v>151</v>
      </c>
      <c r="J1" s="191" t="s">
        <v>31</v>
      </c>
    </row>
    <row r="2" spans="1:10" ht="135.75" customHeight="1" x14ac:dyDescent="0.25">
      <c r="A2" s="251" t="s">
        <v>83</v>
      </c>
      <c r="B2" s="251"/>
      <c r="C2" s="251"/>
      <c r="D2" s="251"/>
      <c r="E2" s="251"/>
      <c r="F2" s="251"/>
      <c r="G2" s="252" t="s">
        <v>111</v>
      </c>
      <c r="H2" s="253"/>
      <c r="I2" s="253"/>
      <c r="J2" s="254"/>
    </row>
    <row r="3" spans="1:10" ht="100.5" customHeight="1" x14ac:dyDescent="0.25">
      <c r="A3" s="124" t="s">
        <v>84</v>
      </c>
      <c r="B3" s="124" t="s">
        <v>77</v>
      </c>
      <c r="C3" s="124" t="s">
        <v>17</v>
      </c>
      <c r="D3" s="188" t="s">
        <v>15</v>
      </c>
      <c r="E3" s="124" t="s">
        <v>7</v>
      </c>
      <c r="F3" s="189" t="s">
        <v>35</v>
      </c>
      <c r="G3" s="124" t="s">
        <v>79</v>
      </c>
      <c r="H3" s="122" t="s">
        <v>112</v>
      </c>
      <c r="I3" s="166"/>
      <c r="J3" s="164"/>
    </row>
    <row r="4" spans="1:10" ht="100.5" customHeight="1" x14ac:dyDescent="0.25">
      <c r="A4" s="229" t="s">
        <v>85</v>
      </c>
      <c r="B4" s="203" t="s">
        <v>87</v>
      </c>
      <c r="C4" s="203" t="s">
        <v>86</v>
      </c>
      <c r="D4" s="257" t="s">
        <v>6</v>
      </c>
      <c r="E4" s="256" t="s">
        <v>10</v>
      </c>
      <c r="F4" s="189" t="s">
        <v>35</v>
      </c>
      <c r="G4" s="122" t="s">
        <v>88</v>
      </c>
      <c r="H4" s="255" t="s">
        <v>289</v>
      </c>
      <c r="I4" s="258"/>
      <c r="J4" s="166"/>
    </row>
    <row r="5" spans="1:10" ht="52.5" customHeight="1" x14ac:dyDescent="0.25">
      <c r="A5" s="230"/>
      <c r="B5" s="204"/>
      <c r="C5" s="204"/>
      <c r="D5" s="257"/>
      <c r="E5" s="256"/>
      <c r="F5" s="189" t="s">
        <v>35</v>
      </c>
      <c r="G5" s="122" t="s">
        <v>89</v>
      </c>
      <c r="H5" s="255"/>
      <c r="I5" s="259"/>
      <c r="J5" s="166"/>
    </row>
    <row r="6" spans="1:10" ht="187.5" x14ac:dyDescent="0.25">
      <c r="A6" s="231"/>
      <c r="B6" s="164" t="s">
        <v>59</v>
      </c>
      <c r="C6" s="164" t="s">
        <v>63</v>
      </c>
      <c r="D6" s="164" t="s">
        <v>6</v>
      </c>
      <c r="E6" s="164" t="s">
        <v>7</v>
      </c>
      <c r="F6" s="189" t="s">
        <v>35</v>
      </c>
      <c r="G6" s="164" t="s">
        <v>290</v>
      </c>
      <c r="H6" s="166" t="s">
        <v>113</v>
      </c>
      <c r="I6" s="166"/>
      <c r="J6" s="166"/>
    </row>
  </sheetData>
  <autoFilter ref="A1:I6" xr:uid="{00000000-0009-0000-0000-000003000000}"/>
  <mergeCells count="9">
    <mergeCell ref="A2:F2"/>
    <mergeCell ref="G2:J2"/>
    <mergeCell ref="A4:A6"/>
    <mergeCell ref="H4:H5"/>
    <mergeCell ref="E4:E5"/>
    <mergeCell ref="D4:D5"/>
    <mergeCell ref="C4:C5"/>
    <mergeCell ref="B4:B5"/>
    <mergeCell ref="I4:I5"/>
  </mergeCells>
  <conditionalFormatting sqref="I3:I4 I6">
    <cfRule type="cellIs" dxfId="20" priority="1" operator="equal">
      <formula>"non observé"</formula>
    </cfRule>
    <cfRule type="cellIs" dxfId="19" priority="2" operator="equal">
      <formula>"non"</formula>
    </cfRule>
    <cfRule type="cellIs" dxfId="18" priority="3" operator="equal">
      <formula>"oui"</formula>
    </cfRule>
  </conditionalFormatting>
  <pageMargins left="0.31496062992125984" right="0.31496062992125984" top="0.74803149606299213" bottom="0.55118110236220474" header="0.31496062992125984" footer="0.31496062992125984"/>
  <pageSetup paperSize="8" scale="59" fitToHeight="0" orientation="landscape" r:id="rId1"/>
  <headerFooter>
    <oddHeader>&amp;C&amp;G</oddHeader>
  </headerFooter>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DB23D01E-9582-486D-8C56-0E86570BDC1A}">
          <x14:formula1>
            <xm:f>Feuille2!$A$2:$A$3</xm:f>
          </x14:formula1>
          <xm:sqref>I3 I6</xm:sqref>
        </x14:dataValidation>
        <x14:dataValidation type="list" allowBlank="1" showInputMessage="1" showErrorMessage="1" xr:uid="{EA9DD1D3-6687-49DF-8035-711A9C63E935}">
          <x14:formula1>
            <xm:f>Feuille2!$B$2:$B$4</xm:f>
          </x14:formula1>
          <xm:sqref>I4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6">
    <tabColor theme="9" tint="0.59999389629810485"/>
  </sheetPr>
  <dimension ref="A1:Q49"/>
  <sheetViews>
    <sheetView zoomScaleNormal="100" workbookViewId="0">
      <selection activeCell="P28" sqref="P28"/>
    </sheetView>
  </sheetViews>
  <sheetFormatPr baseColWidth="10" defaultRowHeight="15" x14ac:dyDescent="0.25"/>
  <cols>
    <col min="1" max="1" width="42.7109375" customWidth="1"/>
    <col min="2" max="4" width="5.7109375" style="19" customWidth="1"/>
    <col min="5" max="5" width="9.140625" style="21" customWidth="1"/>
    <col min="6" max="6" width="14.7109375" customWidth="1"/>
    <col min="7" max="7" width="23.140625" customWidth="1"/>
    <col min="8" max="8" width="9.140625" style="21" customWidth="1"/>
    <col min="9" max="9" width="8.5703125" style="21" customWidth="1"/>
    <col min="10" max="10" width="9.28515625" style="21" customWidth="1"/>
    <col min="11" max="11" width="10.7109375" customWidth="1"/>
    <col min="12" max="12" width="1.42578125" customWidth="1"/>
    <col min="13" max="13" width="34.7109375" customWidth="1"/>
    <col min="14" max="14" width="6.7109375" customWidth="1"/>
    <col min="15" max="15" width="6.85546875" customWidth="1"/>
    <col min="16" max="16" width="6.7109375" customWidth="1"/>
    <col min="17" max="17" width="16.28515625" customWidth="1"/>
  </cols>
  <sheetData>
    <row r="1" spans="1:17" ht="27" customHeight="1" thickBot="1" x14ac:dyDescent="0.3">
      <c r="A1" s="267" t="s">
        <v>27</v>
      </c>
      <c r="B1" s="268"/>
      <c r="C1" s="268"/>
      <c r="D1" s="268"/>
      <c r="E1" s="269"/>
      <c r="F1" s="270">
        <f>'Informations générales'!$C$16</f>
        <v>0</v>
      </c>
      <c r="G1" s="271"/>
      <c r="H1" s="271"/>
      <c r="I1" s="271"/>
      <c r="J1" s="271"/>
      <c r="K1" s="272"/>
    </row>
    <row r="2" spans="1:17" ht="11.45" customHeight="1" thickBot="1" x14ac:dyDescent="0.3">
      <c r="B2" s="36"/>
      <c r="C2" s="36"/>
      <c r="D2" s="36"/>
      <c r="E2" s="36"/>
      <c r="F2" s="36"/>
      <c r="G2" s="35"/>
      <c r="H2" s="35"/>
    </row>
    <row r="3" spans="1:17" ht="27" customHeight="1" thickBot="1" x14ac:dyDescent="0.3">
      <c r="A3" s="260" t="s">
        <v>37</v>
      </c>
      <c r="B3" s="261"/>
      <c r="C3" s="261"/>
      <c r="D3" s="261"/>
      <c r="E3" s="261"/>
      <c r="F3" s="261"/>
      <c r="G3" s="261"/>
      <c r="H3" s="261"/>
      <c r="I3" s="261"/>
      <c r="J3" s="261"/>
      <c r="K3" s="262"/>
    </row>
    <row r="4" spans="1:17" ht="9.6" customHeight="1" x14ac:dyDescent="0.25"/>
    <row r="5" spans="1:17" ht="35.25" customHeight="1" x14ac:dyDescent="0.25">
      <c r="A5" s="41" t="s">
        <v>24</v>
      </c>
      <c r="B5" s="43" t="s">
        <v>12</v>
      </c>
      <c r="C5" s="43" t="s">
        <v>13</v>
      </c>
      <c r="D5" s="42" t="s">
        <v>25</v>
      </c>
      <c r="E5" s="44" t="s">
        <v>26</v>
      </c>
      <c r="F5" s="19"/>
    </row>
    <row r="6" spans="1:17" ht="35.1" customHeight="1" x14ac:dyDescent="0.25">
      <c r="A6" s="161" t="s">
        <v>273</v>
      </c>
      <c r="B6" s="19">
        <f>SUM('Fichier analyse'!$D8:$D11,'Fichier analyse'!$D13:$D17)</f>
        <v>0</v>
      </c>
      <c r="C6" s="19">
        <f>SUM('Fichier analyse'!$E8:$E11,'Fichier analyse'!$E13:$E17)</f>
        <v>0</v>
      </c>
      <c r="D6" s="19">
        <f>SUM('Fichier analyse'!$F8:$F11,'Fichier analyse'!$F13:$F17)</f>
        <v>0</v>
      </c>
      <c r="E6" s="40" t="str">
        <f>IFERROR(B6/(B6+C6),"NA")</f>
        <v>NA</v>
      </c>
      <c r="M6" s="1"/>
      <c r="Q6" s="20"/>
    </row>
    <row r="7" spans="1:17" ht="35.1" customHeight="1" x14ac:dyDescent="0.25">
      <c r="A7" s="161" t="s">
        <v>274</v>
      </c>
      <c r="B7" s="19">
        <f>SUM('Fichier analyse'!$D19:$D23,'Fichier analyse'!$D25:$D63,'Fichier analyse'!$D65:$D70)</f>
        <v>0</v>
      </c>
      <c r="C7" s="19">
        <f>SUM('Fichier analyse'!$E25:$E63,'Fichier analyse'!$E19:$E23,'Fichier analyse'!$E65:$E70)</f>
        <v>0</v>
      </c>
      <c r="D7" s="19">
        <f>SUM('Fichier analyse'!$F19:$F23,'Fichier analyse'!$F25:$F63,'Fichier analyse'!$F65:$F70)</f>
        <v>0</v>
      </c>
      <c r="E7" s="40" t="str">
        <f>IFERROR(B7/(B7+C7),"NA")</f>
        <v>NA</v>
      </c>
      <c r="M7" s="1"/>
      <c r="Q7" s="20"/>
    </row>
    <row r="8" spans="1:17" ht="35.1" customHeight="1" x14ac:dyDescent="0.25">
      <c r="A8" s="39" t="s">
        <v>275</v>
      </c>
      <c r="B8" s="19">
        <f>SUM('Fichier analyse'!$D72)</f>
        <v>0</v>
      </c>
      <c r="C8" s="19">
        <f>SUM('Fichier analyse'!$E72)</f>
        <v>0</v>
      </c>
      <c r="D8" s="19">
        <f>SUM('Fichier analyse'!$F72)</f>
        <v>0</v>
      </c>
      <c r="E8" s="40" t="str">
        <f>IFERROR(B8/(B8+C8),"NA")</f>
        <v>NA</v>
      </c>
      <c r="M8" s="1"/>
      <c r="Q8" s="20"/>
    </row>
    <row r="9" spans="1:17" ht="16.5" customHeight="1" x14ac:dyDescent="0.25">
      <c r="M9" s="18"/>
      <c r="Q9" s="20"/>
    </row>
    <row r="11" spans="1:17" ht="29.25" customHeight="1" x14ac:dyDescent="0.25">
      <c r="A11" s="41" t="s">
        <v>0</v>
      </c>
      <c r="B11" s="45" t="s">
        <v>12</v>
      </c>
      <c r="C11" s="45" t="s">
        <v>13</v>
      </c>
      <c r="D11" s="45" t="s">
        <v>25</v>
      </c>
      <c r="E11" s="44" t="s">
        <v>26</v>
      </c>
    </row>
    <row r="12" spans="1:17" ht="38.1" customHeight="1" x14ac:dyDescent="0.25">
      <c r="A12" s="62" t="s">
        <v>276</v>
      </c>
      <c r="B12" s="19">
        <f>SUM('Fichier analyse'!$D8:$D11)</f>
        <v>0</v>
      </c>
      <c r="C12" s="19">
        <f>SUM('Fichier analyse'!$E8:$E11)</f>
        <v>0</v>
      </c>
      <c r="D12" s="19">
        <f>SUM('Fichier analyse'!$F8:$F11)</f>
        <v>0</v>
      </c>
      <c r="E12" s="40" t="str">
        <f t="shared" ref="E12:E15" si="0">IFERROR(B12/(B12+C12),"NA")</f>
        <v>NA</v>
      </c>
    </row>
    <row r="13" spans="1:17" ht="38.1" customHeight="1" x14ac:dyDescent="0.25">
      <c r="A13" s="62" t="s">
        <v>277</v>
      </c>
      <c r="B13" s="19">
        <f>SUM('Fichier analyse'!$D13:$D17)</f>
        <v>0</v>
      </c>
      <c r="C13" s="19">
        <f>SUM('Fichier analyse'!$E13:$E17)</f>
        <v>0</v>
      </c>
      <c r="D13" s="19">
        <f>SUM('Fichier analyse'!$F13:$F17)</f>
        <v>0</v>
      </c>
      <c r="E13" s="40" t="str">
        <f t="shared" si="0"/>
        <v>NA</v>
      </c>
    </row>
    <row r="14" spans="1:17" ht="38.1" customHeight="1" x14ac:dyDescent="0.25">
      <c r="A14" s="62" t="s">
        <v>278</v>
      </c>
      <c r="B14" s="19">
        <f>SUM('Fichier analyse'!$D19:$D23)</f>
        <v>0</v>
      </c>
      <c r="C14" s="19">
        <f>SUM('Fichier analyse'!$E19:$E23)</f>
        <v>0</v>
      </c>
      <c r="D14" s="19">
        <f>SUM('Fichier analyse'!$F19:$F23)</f>
        <v>0</v>
      </c>
      <c r="E14" s="40" t="str">
        <f t="shared" si="0"/>
        <v>NA</v>
      </c>
    </row>
    <row r="15" spans="1:17" ht="38.1" customHeight="1" x14ac:dyDescent="0.25">
      <c r="A15" s="62" t="s">
        <v>279</v>
      </c>
      <c r="B15" s="19">
        <f>SUM('Fichier analyse'!$D25:$D63)</f>
        <v>0</v>
      </c>
      <c r="C15" s="19">
        <f>SUM('Fichier analyse'!$E25:$E63)</f>
        <v>0</v>
      </c>
      <c r="D15" s="19">
        <f>SUM('Fichier analyse'!$F25:$F63)</f>
        <v>0</v>
      </c>
      <c r="E15" s="40" t="str">
        <f t="shared" si="0"/>
        <v>NA</v>
      </c>
    </row>
    <row r="16" spans="1:17" ht="38.1" customHeight="1" x14ac:dyDescent="0.25">
      <c r="A16" s="62" t="s">
        <v>280</v>
      </c>
      <c r="B16" s="19">
        <f>SUM('Fichier analyse'!$D65:$D70)</f>
        <v>0</v>
      </c>
      <c r="C16" s="19">
        <f>SUM('Fichier analyse'!$E65:$E70)</f>
        <v>0</v>
      </c>
      <c r="D16" s="19">
        <f>SUM('Fichier analyse'!$F65:$F70)</f>
        <v>0</v>
      </c>
      <c r="E16" s="40" t="str">
        <f>IFERROR(B16/(B16+C16),"NA")</f>
        <v>NA</v>
      </c>
    </row>
    <row r="17" spans="1:11" ht="38.1" customHeight="1" x14ac:dyDescent="0.25">
      <c r="A17" s="160" t="s">
        <v>281</v>
      </c>
      <c r="B17" s="19">
        <f>SUM('Fichier analyse'!$D72)</f>
        <v>0</v>
      </c>
      <c r="C17" s="19">
        <f>SUM('Fichier analyse'!$E72)</f>
        <v>0</v>
      </c>
      <c r="D17" s="19">
        <f>SUM('Fichier analyse'!$F72)</f>
        <v>0</v>
      </c>
      <c r="E17" s="40" t="str">
        <f>IFERROR(B17/(B17+C17),"NA")</f>
        <v>NA</v>
      </c>
    </row>
    <row r="18" spans="1:11" ht="38.1" customHeight="1" x14ac:dyDescent="0.25">
      <c r="A18" s="171"/>
      <c r="B18" s="4"/>
      <c r="C18" s="4"/>
      <c r="D18" s="4"/>
      <c r="E18" s="172"/>
    </row>
    <row r="19" spans="1:11" ht="38.1" customHeight="1" x14ac:dyDescent="0.25">
      <c r="A19" s="63"/>
      <c r="E19" s="40"/>
    </row>
    <row r="20" spans="1:11" ht="15.6" customHeight="1" thickBot="1" x14ac:dyDescent="0.3"/>
    <row r="21" spans="1:11" ht="27" customHeight="1" thickBot="1" x14ac:dyDescent="0.3">
      <c r="A21" s="260" t="s">
        <v>117</v>
      </c>
      <c r="B21" s="261"/>
      <c r="C21" s="261"/>
      <c r="D21" s="261"/>
      <c r="E21" s="261"/>
      <c r="F21" s="261"/>
      <c r="G21" s="261"/>
      <c r="H21" s="261"/>
      <c r="I21" s="261"/>
      <c r="J21" s="261"/>
      <c r="K21" s="262"/>
    </row>
    <row r="22" spans="1:11" ht="15.6" customHeight="1" x14ac:dyDescent="0.25">
      <c r="A22" s="282" t="s">
        <v>118</v>
      </c>
      <c r="B22" s="282"/>
      <c r="C22" s="282"/>
      <c r="D22" s="282"/>
      <c r="E22" s="282"/>
      <c r="F22" s="282"/>
      <c r="G22" s="282"/>
      <c r="H22" s="282"/>
      <c r="I22" s="282"/>
      <c r="J22" s="282"/>
      <c r="K22" s="282"/>
    </row>
    <row r="23" spans="1:11" ht="15.6" customHeight="1" thickBot="1" x14ac:dyDescent="0.3">
      <c r="A23" s="263" t="s">
        <v>0</v>
      </c>
      <c r="B23" s="263"/>
      <c r="C23" s="264" t="s">
        <v>28</v>
      </c>
      <c r="D23" s="265"/>
      <c r="E23" s="265"/>
      <c r="F23" s="265"/>
      <c r="G23" s="265"/>
      <c r="H23" s="265"/>
      <c r="I23" s="265"/>
      <c r="J23" s="266"/>
      <c r="K23" s="61" t="s">
        <v>55</v>
      </c>
    </row>
    <row r="24" spans="1:11" ht="15.6" customHeight="1" thickBot="1" x14ac:dyDescent="0.3">
      <c r="A24" s="279" t="s">
        <v>119</v>
      </c>
      <c r="B24" s="273"/>
      <c r="C24" s="273"/>
      <c r="D24" s="273"/>
      <c r="E24" s="273"/>
      <c r="F24" s="273"/>
      <c r="G24" s="273"/>
      <c r="H24" s="273"/>
      <c r="I24" s="273"/>
      <c r="J24" s="273"/>
      <c r="K24" s="64" t="str">
        <f>$E12</f>
        <v>NA</v>
      </c>
    </row>
    <row r="25" spans="1:11" ht="30" customHeight="1" thickBot="1" x14ac:dyDescent="0.3">
      <c r="A25" s="280" t="s">
        <v>137</v>
      </c>
      <c r="B25" s="273"/>
      <c r="C25" s="273"/>
      <c r="D25" s="273"/>
      <c r="E25" s="273"/>
      <c r="F25" s="273"/>
      <c r="G25" s="273"/>
      <c r="H25" s="273"/>
      <c r="I25" s="273"/>
      <c r="J25" s="273"/>
      <c r="K25" s="167" t="str">
        <f>IFERROR('Fichier analyse'!$G12, "NA")</f>
        <v>NA</v>
      </c>
    </row>
    <row r="26" spans="1:11" ht="30" customHeight="1" thickBot="1" x14ac:dyDescent="0.3">
      <c r="A26" s="279" t="s">
        <v>120</v>
      </c>
      <c r="B26" s="279"/>
      <c r="C26" s="279"/>
      <c r="D26" s="279"/>
      <c r="E26" s="279"/>
      <c r="F26" s="279"/>
      <c r="G26" s="279"/>
      <c r="H26" s="279"/>
      <c r="I26" s="279"/>
      <c r="J26" s="279"/>
      <c r="K26" s="64" t="str">
        <f>$E13</f>
        <v>NA</v>
      </c>
    </row>
    <row r="27" spans="1:11" ht="30" customHeight="1" thickBot="1" x14ac:dyDescent="0.3">
      <c r="A27" s="274" t="s">
        <v>138</v>
      </c>
      <c r="B27" s="275"/>
      <c r="C27" s="275"/>
      <c r="D27" s="275"/>
      <c r="E27" s="275"/>
      <c r="F27" s="275"/>
      <c r="G27" s="275"/>
      <c r="H27" s="275"/>
      <c r="I27" s="275"/>
      <c r="J27" s="276"/>
      <c r="K27" s="64" t="str">
        <f>IFERROR(AVERAGE('Fichier analyse'!$G13:$G14),"NA")</f>
        <v>NA</v>
      </c>
    </row>
    <row r="28" spans="1:11" ht="30" customHeight="1" thickBot="1" x14ac:dyDescent="0.3">
      <c r="A28" s="277" t="s">
        <v>121</v>
      </c>
      <c r="B28" s="277"/>
      <c r="C28" s="277"/>
      <c r="D28" s="277"/>
      <c r="E28" s="277"/>
      <c r="F28" s="277"/>
      <c r="G28" s="277"/>
      <c r="H28" s="277"/>
      <c r="I28" s="277"/>
      <c r="J28" s="277"/>
      <c r="K28" s="64" t="str">
        <f>IFERROR(AVERAGE('Fichier analyse'!$G15:$G17),"NA")</f>
        <v>NA</v>
      </c>
    </row>
    <row r="29" spans="1:11" ht="30" customHeight="1" thickBot="1" x14ac:dyDescent="0.3">
      <c r="A29" s="278" t="s">
        <v>122</v>
      </c>
      <c r="B29" s="278"/>
      <c r="C29" s="278"/>
      <c r="D29" s="278"/>
      <c r="E29" s="278"/>
      <c r="F29" s="278"/>
      <c r="G29" s="278"/>
      <c r="H29" s="278"/>
      <c r="I29" s="278"/>
      <c r="J29" s="278"/>
      <c r="K29" s="66" t="str">
        <f>IFERROR(('Fichier analyse'!$G24),"NA")</f>
        <v>NA</v>
      </c>
    </row>
    <row r="30" spans="1:11" ht="30" customHeight="1" thickBot="1" x14ac:dyDescent="0.3">
      <c r="A30" s="277" t="s">
        <v>123</v>
      </c>
      <c r="B30" s="277"/>
      <c r="C30" s="277"/>
      <c r="D30" s="277"/>
      <c r="E30" s="277"/>
      <c r="F30" s="277"/>
      <c r="G30" s="277"/>
      <c r="H30" s="277"/>
      <c r="I30" s="277"/>
      <c r="J30" s="277"/>
      <c r="K30" s="64" t="str">
        <f>$E14</f>
        <v>NA</v>
      </c>
    </row>
    <row r="31" spans="1:11" ht="30" customHeight="1" thickBot="1" x14ac:dyDescent="0.3">
      <c r="A31" s="278" t="s">
        <v>124</v>
      </c>
      <c r="B31" s="277"/>
      <c r="C31" s="277"/>
      <c r="D31" s="277"/>
      <c r="E31" s="277"/>
      <c r="F31" s="277"/>
      <c r="G31" s="277"/>
      <c r="H31" s="277"/>
      <c r="I31" s="277"/>
      <c r="J31" s="277"/>
      <c r="K31" s="64" t="str">
        <f>$E15</f>
        <v>NA</v>
      </c>
    </row>
    <row r="32" spans="1:11" ht="30" customHeight="1" thickBot="1" x14ac:dyDescent="0.3">
      <c r="A32" s="284" t="s">
        <v>125</v>
      </c>
      <c r="B32" s="278"/>
      <c r="C32" s="278"/>
      <c r="D32" s="278"/>
      <c r="E32" s="278"/>
      <c r="F32" s="278"/>
      <c r="G32" s="278"/>
      <c r="H32" s="278"/>
      <c r="I32" s="278"/>
      <c r="J32" s="278"/>
      <c r="K32" s="168" t="str">
        <f>IFERROR(AVERAGE('Fichier analyse'!$G25:$G28),"NA")</f>
        <v>NA</v>
      </c>
    </row>
    <row r="33" spans="1:17" ht="20.100000000000001" customHeight="1" thickBot="1" x14ac:dyDescent="0.3">
      <c r="A33" s="277" t="s">
        <v>126</v>
      </c>
      <c r="B33" s="278"/>
      <c r="C33" s="278"/>
      <c r="D33" s="278"/>
      <c r="E33" s="278"/>
      <c r="F33" s="278"/>
      <c r="G33" s="278"/>
      <c r="H33" s="278"/>
      <c r="I33" s="278"/>
      <c r="J33" s="278"/>
      <c r="K33" s="64" t="str">
        <f>IFERROR(AVERAGE('Fichier analyse'!G29:G34),"NA")</f>
        <v>NA</v>
      </c>
    </row>
    <row r="34" spans="1:17" ht="20.100000000000001" customHeight="1" thickBot="1" x14ac:dyDescent="0.3">
      <c r="A34" s="273" t="s">
        <v>127</v>
      </c>
      <c r="B34" s="273"/>
      <c r="C34" s="273"/>
      <c r="D34" s="273"/>
      <c r="E34" s="273"/>
      <c r="F34" s="273"/>
      <c r="G34" s="273"/>
      <c r="H34" s="273"/>
      <c r="I34" s="273"/>
      <c r="J34" s="273"/>
      <c r="K34" s="64" t="str">
        <f>IFERROR(AVERAGE('Fichier analyse'!$G35:$G45),"NA")</f>
        <v>NA</v>
      </c>
    </row>
    <row r="35" spans="1:17" ht="20.100000000000001" customHeight="1" thickBot="1" x14ac:dyDescent="0.3">
      <c r="A35" s="280" t="s">
        <v>128</v>
      </c>
      <c r="B35" s="273"/>
      <c r="C35" s="273"/>
      <c r="D35" s="273"/>
      <c r="E35" s="273"/>
      <c r="F35" s="273"/>
      <c r="G35" s="273"/>
      <c r="H35" s="273"/>
      <c r="I35" s="273"/>
      <c r="J35" s="273"/>
      <c r="K35" s="168" t="str">
        <f>IFERROR(AVERAGE('Fichier analyse'!$G46:$G52),"NA")</f>
        <v>NA</v>
      </c>
    </row>
    <row r="36" spans="1:17" ht="20.100000000000001" customHeight="1" thickBot="1" x14ac:dyDescent="0.3">
      <c r="A36" s="280" t="s">
        <v>129</v>
      </c>
      <c r="B36" s="273"/>
      <c r="C36" s="273"/>
      <c r="D36" s="273"/>
      <c r="E36" s="273"/>
      <c r="F36" s="273"/>
      <c r="G36" s="273"/>
      <c r="H36" s="273"/>
      <c r="I36" s="273"/>
      <c r="J36" s="273"/>
      <c r="K36" s="167" t="str">
        <f>IFERROR(AVERAGE('Fichier analyse'!$G53:$G57),"NA")</f>
        <v>NA</v>
      </c>
    </row>
    <row r="37" spans="1:17" ht="20.100000000000001" customHeight="1" thickBot="1" x14ac:dyDescent="0.3">
      <c r="A37" s="283" t="s">
        <v>130</v>
      </c>
      <c r="B37" s="273"/>
      <c r="C37" s="273"/>
      <c r="D37" s="273"/>
      <c r="E37" s="273"/>
      <c r="F37" s="273"/>
      <c r="G37" s="273"/>
      <c r="H37" s="273"/>
      <c r="I37" s="273"/>
      <c r="J37" s="273"/>
      <c r="K37" s="159" t="str">
        <f>IFERROR(AVERAGE('Fichier analyse'!$G58:$G61),"NA")</f>
        <v>NA</v>
      </c>
    </row>
    <row r="38" spans="1:17" ht="20.100000000000001" customHeight="1" thickBot="1" x14ac:dyDescent="0.3">
      <c r="A38" s="280" t="s">
        <v>131</v>
      </c>
      <c r="B38" s="273"/>
      <c r="C38" s="273"/>
      <c r="D38" s="273"/>
      <c r="E38" s="273"/>
      <c r="F38" s="273"/>
      <c r="G38" s="273"/>
      <c r="H38" s="273"/>
      <c r="I38" s="273"/>
      <c r="J38" s="273"/>
      <c r="K38" s="167" t="str">
        <f>IFERROR(AVERAGE('Fichier analyse'!$G62:$G63),"NA")</f>
        <v>NA</v>
      </c>
    </row>
    <row r="39" spans="1:17" ht="20.100000000000001" customHeight="1" thickBot="1" x14ac:dyDescent="0.3">
      <c r="A39" s="281" t="s">
        <v>132</v>
      </c>
      <c r="B39" s="281"/>
      <c r="C39" s="281"/>
      <c r="D39" s="281"/>
      <c r="E39" s="281"/>
      <c r="F39" s="281"/>
      <c r="G39" s="281"/>
      <c r="H39" s="281"/>
      <c r="I39" s="281"/>
      <c r="J39" s="281"/>
      <c r="K39" s="64" t="str">
        <f>$E16</f>
        <v>NA</v>
      </c>
    </row>
    <row r="40" spans="1:17" ht="20.100000000000001" customHeight="1" thickBot="1" x14ac:dyDescent="0.3">
      <c r="A40" s="273" t="s">
        <v>133</v>
      </c>
      <c r="B40" s="273"/>
      <c r="C40" s="273"/>
      <c r="D40" s="273"/>
      <c r="E40" s="273"/>
      <c r="F40" s="273"/>
      <c r="G40" s="273"/>
      <c r="H40" s="273"/>
      <c r="I40" s="273"/>
      <c r="J40" s="273"/>
      <c r="K40" s="64" t="str">
        <f>IFERROR(AVERAGE('Fichier analyse'!$G65:$G70),"NA")</f>
        <v>NA</v>
      </c>
    </row>
    <row r="41" spans="1:17" ht="20.100000000000001" customHeight="1" thickBot="1" x14ac:dyDescent="0.3">
      <c r="A41" s="279" t="s">
        <v>134</v>
      </c>
      <c r="B41" s="279"/>
      <c r="C41" s="279"/>
      <c r="D41" s="279"/>
      <c r="E41" s="279"/>
      <c r="F41" s="279"/>
      <c r="G41" s="279"/>
      <c r="H41" s="279"/>
      <c r="I41" s="279"/>
      <c r="J41" s="279"/>
      <c r="K41" s="66" t="str">
        <f>$E17</f>
        <v>NA</v>
      </c>
    </row>
    <row r="42" spans="1:17" ht="15.6" customHeight="1" thickBot="1" x14ac:dyDescent="0.3">
      <c r="A42" s="273" t="s">
        <v>150</v>
      </c>
      <c r="B42" s="273"/>
      <c r="C42" s="273"/>
      <c r="D42" s="273"/>
      <c r="E42" s="273"/>
      <c r="F42" s="273"/>
      <c r="G42" s="273"/>
      <c r="H42" s="273"/>
      <c r="I42" s="273"/>
      <c r="J42" s="273"/>
      <c r="K42" s="66" t="str">
        <f>IFERROR(AVERAGE('Fichier analyse'!$G72),"NA")</f>
        <v>NA</v>
      </c>
    </row>
    <row r="43" spans="1:17" x14ac:dyDescent="0.25">
      <c r="E43" s="22"/>
      <c r="K43" s="20"/>
      <c r="M43" s="1"/>
      <c r="Q43" s="20"/>
    </row>
    <row r="44" spans="1:17" ht="15.75" thickBot="1" x14ac:dyDescent="0.3">
      <c r="E44" s="22"/>
      <c r="K44" s="20"/>
      <c r="M44" s="1"/>
      <c r="Q44" s="20"/>
    </row>
    <row r="45" spans="1:17" ht="27" customHeight="1" thickBot="1" x14ac:dyDescent="0.3">
      <c r="A45" s="260" t="s">
        <v>136</v>
      </c>
      <c r="B45" s="261"/>
      <c r="C45" s="261"/>
      <c r="D45" s="261"/>
      <c r="E45" s="261"/>
      <c r="F45" s="261"/>
      <c r="G45" s="261"/>
      <c r="H45" s="261"/>
      <c r="I45" s="261"/>
      <c r="J45" s="261"/>
      <c r="K45" s="262"/>
      <c r="M45" s="1"/>
      <c r="Q45" s="20"/>
    </row>
    <row r="46" spans="1:17" x14ac:dyDescent="0.25">
      <c r="K46" s="20"/>
    </row>
    <row r="47" spans="1:17" x14ac:dyDescent="0.25">
      <c r="K47" s="20"/>
    </row>
    <row r="48" spans="1:17" x14ac:dyDescent="0.25">
      <c r="K48" s="20"/>
    </row>
    <row r="49" spans="11:11" x14ac:dyDescent="0.25">
      <c r="K49" s="20"/>
    </row>
  </sheetData>
  <mergeCells count="27">
    <mergeCell ref="A38:J38"/>
    <mergeCell ref="A30:J30"/>
    <mergeCell ref="A31:J31"/>
    <mergeCell ref="A32:J32"/>
    <mergeCell ref="A34:J34"/>
    <mergeCell ref="A36:J36"/>
    <mergeCell ref="A22:K22"/>
    <mergeCell ref="A25:J25"/>
    <mergeCell ref="A26:J26"/>
    <mergeCell ref="A24:J24"/>
    <mergeCell ref="A37:J37"/>
    <mergeCell ref="A45:K45"/>
    <mergeCell ref="A23:B23"/>
    <mergeCell ref="C23:J23"/>
    <mergeCell ref="A1:E1"/>
    <mergeCell ref="F1:K1"/>
    <mergeCell ref="A42:J42"/>
    <mergeCell ref="A27:J27"/>
    <mergeCell ref="A33:J33"/>
    <mergeCell ref="A41:J41"/>
    <mergeCell ref="A40:J40"/>
    <mergeCell ref="A35:J35"/>
    <mergeCell ref="A39:J39"/>
    <mergeCell ref="A28:J28"/>
    <mergeCell ref="A29:J29"/>
    <mergeCell ref="A3:K3"/>
    <mergeCell ref="A21:K21"/>
  </mergeCells>
  <conditionalFormatting sqref="K24:K28 K30:K42">
    <cfRule type="containsText" dxfId="17" priority="1" operator="containsText" text="Non applicable">
      <formula>NOT(ISERROR(SEARCH("Non applicable",K24)))</formula>
    </cfRule>
    <cfRule type="containsText" dxfId="16" priority="2" operator="containsText" text="NON">
      <formula>NOT(ISERROR(SEARCH("NON",K24)))</formula>
    </cfRule>
    <cfRule type="containsText" dxfId="15" priority="3" operator="containsText" text="OUI">
      <formula>NOT(ISERROR(SEARCH("OUI",K24)))</formula>
    </cfRule>
  </conditionalFormatting>
  <pageMargins left="0.11811023622047245" right="0.11811023622047245" top="0.59055118110236227" bottom="0.19685039370078741" header="0.11811023622047245" footer="0.31496062992125984"/>
  <pageSetup paperSize="9" orientation="landscape" r:id="rId1"/>
  <headerFooter>
    <oddHeader>&amp;C&amp;G</oddHeader>
  </headerFooter>
  <drawing r:id="rId2"/>
  <legacyDrawingHF r:id="rId3"/>
  <tableParts count="2">
    <tablePart r:id="rId4"/>
    <tablePart r:id="rId5"/>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11"/>
  <dimension ref="A1:O79"/>
  <sheetViews>
    <sheetView topLeftCell="A2" workbookViewId="0">
      <selection activeCell="Q20" sqref="Q20"/>
    </sheetView>
  </sheetViews>
  <sheetFormatPr baseColWidth="10" defaultColWidth="11.42578125" defaultRowHeight="15" x14ac:dyDescent="0.25"/>
  <cols>
    <col min="1" max="1" width="17.7109375" style="19" customWidth="1"/>
    <col min="2" max="2" width="8" style="19" customWidth="1"/>
    <col min="3" max="3" width="18.5703125" style="65" customWidth="1"/>
    <col min="4" max="4" width="5.7109375" style="19" customWidth="1"/>
    <col min="5" max="5" width="6.28515625" style="19" customWidth="1"/>
    <col min="6" max="6" width="6.42578125" style="19" customWidth="1"/>
    <col min="7" max="7" width="15.5703125" style="19" customWidth="1"/>
    <col min="8" max="8" width="6.85546875" style="19" customWidth="1"/>
    <col min="9" max="9" width="16.140625" style="19" customWidth="1"/>
    <col min="10" max="10" width="6" style="19" customWidth="1"/>
    <col min="11" max="11" width="6.140625" style="19" customWidth="1"/>
    <col min="12" max="12" width="5.5703125" style="19" customWidth="1"/>
    <col min="13" max="13" width="5.28515625" style="19" customWidth="1"/>
    <col min="14" max="14" width="5.140625" style="19" customWidth="1"/>
    <col min="15" max="15" width="26.140625" style="19" customWidth="1"/>
    <col min="16" max="16" width="5.28515625" style="19" customWidth="1"/>
    <col min="17" max="16384" width="11.42578125" style="19"/>
  </cols>
  <sheetData>
    <row r="1" spans="1:15" ht="30" x14ac:dyDescent="0.25">
      <c r="C1" s="65" t="str">
        <f>'Informations générales'!B10</f>
        <v>Nom de l'établissement :</v>
      </c>
      <c r="D1" s="19">
        <f>'Informations générales'!C10</f>
        <v>0</v>
      </c>
    </row>
    <row r="2" spans="1:15" x14ac:dyDescent="0.25">
      <c r="C2" s="65" t="str">
        <f>'Informations générales'!B16</f>
        <v>Service 1 audité :</v>
      </c>
      <c r="D2" s="19">
        <f>'Informations générales'!C16</f>
        <v>0</v>
      </c>
    </row>
    <row r="3" spans="1:15" x14ac:dyDescent="0.25">
      <c r="C3" s="65" t="str">
        <f>'Informations générales'!B18</f>
        <v xml:space="preserve">Service 2 audité : </v>
      </c>
      <c r="D3" s="19">
        <f>'Informations générales'!C18</f>
        <v>0</v>
      </c>
    </row>
    <row r="4" spans="1:15" ht="30.75" thickBot="1" x14ac:dyDescent="0.3">
      <c r="A4" s="96" t="s">
        <v>54</v>
      </c>
      <c r="H4" s="65"/>
      <c r="I4" s="96" t="s">
        <v>54</v>
      </c>
    </row>
    <row r="5" spans="1:15" ht="15.75" thickBot="1" x14ac:dyDescent="0.3">
      <c r="A5" s="285" t="s">
        <v>53</v>
      </c>
      <c r="B5" s="286"/>
      <c r="C5" s="286"/>
      <c r="D5" s="286"/>
      <c r="E5" s="286"/>
      <c r="F5" s="286"/>
      <c r="G5" s="287"/>
      <c r="I5" s="288" t="s">
        <v>56</v>
      </c>
      <c r="J5" s="289"/>
      <c r="K5" s="289"/>
      <c r="L5" s="289"/>
      <c r="M5" s="289"/>
      <c r="N5" s="289"/>
      <c r="O5" s="290"/>
    </row>
    <row r="6" spans="1:15" x14ac:dyDescent="0.25">
      <c r="A6" s="91"/>
      <c r="B6" s="92"/>
      <c r="C6" s="93"/>
      <c r="D6" s="94"/>
      <c r="E6" s="94"/>
      <c r="F6" s="94"/>
      <c r="G6" s="95"/>
      <c r="I6" s="91"/>
      <c r="J6" s="92"/>
      <c r="K6" s="94"/>
      <c r="L6" s="94"/>
      <c r="M6" s="94"/>
      <c r="N6" s="94"/>
      <c r="O6" s="95"/>
    </row>
    <row r="7" spans="1:15" ht="45" x14ac:dyDescent="0.25">
      <c r="A7" s="78" t="s">
        <v>50</v>
      </c>
      <c r="B7" s="69" t="s">
        <v>49</v>
      </c>
      <c r="C7" s="70" t="s">
        <v>39</v>
      </c>
      <c r="D7" s="69" t="s">
        <v>12</v>
      </c>
      <c r="E7" s="69" t="s">
        <v>13</v>
      </c>
      <c r="F7" s="69" t="s">
        <v>25</v>
      </c>
      <c r="G7" s="79" t="s">
        <v>149</v>
      </c>
      <c r="I7" s="78" t="s">
        <v>50</v>
      </c>
      <c r="J7" s="69" t="s">
        <v>49</v>
      </c>
      <c r="K7" s="69" t="s">
        <v>39</v>
      </c>
      <c r="L7" s="69" t="s">
        <v>12</v>
      </c>
      <c r="M7" s="69" t="s">
        <v>13</v>
      </c>
      <c r="N7" s="69" t="s">
        <v>25</v>
      </c>
      <c r="O7" s="79" t="s">
        <v>149</v>
      </c>
    </row>
    <row r="8" spans="1:15" x14ac:dyDescent="0.25">
      <c r="A8" s="80" t="s">
        <v>51</v>
      </c>
      <c r="B8" s="306" t="s">
        <v>77</v>
      </c>
      <c r="C8" s="68" t="s">
        <v>41</v>
      </c>
      <c r="D8" s="72">
        <f>COUNTIF('Entretien patient - Service 1'!$I3, "OUI")</f>
        <v>0</v>
      </c>
      <c r="E8" s="72">
        <f>COUNTIF('Entretien patient - Service 1'!$I3, "NON")</f>
        <v>0</v>
      </c>
      <c r="F8" s="72">
        <f>COUNTIF('Entretien patient - Service 1'!$I3, "Non applicable")</f>
        <v>0</v>
      </c>
      <c r="G8" s="81" t="str">
        <f t="shared" ref="G8:G10" si="0">IFERROR($D8/($D8+$E8),"NA")</f>
        <v>NA</v>
      </c>
      <c r="I8" s="80" t="s">
        <v>51</v>
      </c>
      <c r="J8" s="306" t="s">
        <v>77</v>
      </c>
      <c r="K8" s="71" t="s">
        <v>41</v>
      </c>
      <c r="L8" s="72">
        <f>COUNTIF('Entretien patient - Service 2'!$I3, "OUI")</f>
        <v>0</v>
      </c>
      <c r="M8" s="72">
        <f>COUNTIF('Entretien patient - Service 2'!$I3, "NON")</f>
        <v>0</v>
      </c>
      <c r="N8" s="72">
        <f>COUNTIF('Entretien patient - Service 2'!$I3, "Non applicable")</f>
        <v>0</v>
      </c>
      <c r="O8" s="81" t="str">
        <f>IFERROR($L8/($L8+$M8),"NA")</f>
        <v>NA</v>
      </c>
    </row>
    <row r="9" spans="1:15" x14ac:dyDescent="0.25">
      <c r="A9" s="78"/>
      <c r="B9" s="307"/>
      <c r="C9" s="73" t="s">
        <v>139</v>
      </c>
      <c r="D9" s="72">
        <f>COUNTIF('Audit croisé - Service 1'!$J52, "OUI")</f>
        <v>0</v>
      </c>
      <c r="E9" s="72">
        <f>COUNTIF('Audit croisé - Service 1'!$J52, "NON")</f>
        <v>0</v>
      </c>
      <c r="F9" s="72">
        <f>COUNTIF('Audit croisé - Service 1'!$J52, "Non applicable")</f>
        <v>0</v>
      </c>
      <c r="G9" s="81" t="str">
        <f t="shared" si="0"/>
        <v>NA</v>
      </c>
      <c r="I9" s="78"/>
      <c r="J9" s="307"/>
      <c r="K9" s="72" t="s">
        <v>139</v>
      </c>
      <c r="L9" s="72">
        <f>COUNTIF('Audit croisé - Service 2'!$J52, "OUI")</f>
        <v>0</v>
      </c>
      <c r="M9" s="72">
        <f>COUNTIF('Audit croisé - Service 2'!$J52, "NON")</f>
        <v>0</v>
      </c>
      <c r="N9" s="72">
        <f>COUNTIF('Audit croisé - Service 2'!$J52, "Non applicable")</f>
        <v>0</v>
      </c>
      <c r="O9" s="81" t="str">
        <f t="shared" ref="O9:O11" si="1">IFERROR($L9/($L9+$M9),"NA")</f>
        <v>NA</v>
      </c>
    </row>
    <row r="10" spans="1:15" x14ac:dyDescent="0.25">
      <c r="A10" s="78"/>
      <c r="B10" s="307"/>
      <c r="C10" s="73" t="s">
        <v>140</v>
      </c>
      <c r="D10" s="72">
        <f>COUNTIF('Audit croisé - Service 1'!$J53, "OUI")</f>
        <v>0</v>
      </c>
      <c r="E10" s="72">
        <f>COUNTIF('Audit croisé - Service 1'!$J53, "NON")</f>
        <v>0</v>
      </c>
      <c r="F10" s="72">
        <f>COUNTIF('Audit croisé - Service 1'!$J53, "Non applicable")</f>
        <v>0</v>
      </c>
      <c r="G10" s="81" t="str">
        <f t="shared" si="0"/>
        <v>NA</v>
      </c>
      <c r="I10" s="78"/>
      <c r="J10" s="307"/>
      <c r="K10" s="72" t="s">
        <v>140</v>
      </c>
      <c r="L10" s="72">
        <f>COUNTIF('Audit croisé - Service 2'!$J53, "OUI")</f>
        <v>0</v>
      </c>
      <c r="M10" s="72">
        <f>COUNTIF('Audit croisé - Service 2'!$J53, "NON")</f>
        <v>0</v>
      </c>
      <c r="N10" s="72">
        <f>COUNTIF('Audit croisé - Service 2'!$J53, "Non applicable")</f>
        <v>0</v>
      </c>
      <c r="O10" s="81" t="str">
        <f t="shared" si="1"/>
        <v>NA</v>
      </c>
    </row>
    <row r="11" spans="1:15" x14ac:dyDescent="0.25">
      <c r="A11" s="78"/>
      <c r="B11" s="308"/>
      <c r="C11" s="73" t="s">
        <v>141</v>
      </c>
      <c r="D11" s="72">
        <f>COUNTIF('Audit croisé - Service 1'!$J54, "OUI")</f>
        <v>0</v>
      </c>
      <c r="E11" s="72">
        <f>COUNTIF('Audit croisé - Service 1'!$J54, "NON")</f>
        <v>0</v>
      </c>
      <c r="F11" s="72">
        <f>COUNTIF('Audit croisé - Service 1'!$J54, "Non applicable")</f>
        <v>0</v>
      </c>
      <c r="G11" s="81" t="str">
        <f>IFERROR($D11/($D11+$E11),"NA")</f>
        <v>NA</v>
      </c>
      <c r="I11" s="78"/>
      <c r="J11" s="308"/>
      <c r="K11" s="72" t="s">
        <v>141</v>
      </c>
      <c r="L11" s="72">
        <f>COUNTIF('Audit croisé - Service 2'!$J54, "OUI")</f>
        <v>0</v>
      </c>
      <c r="M11" s="72">
        <f>COUNTIF('Audit croisé - Service 2'!$J54, "NON")</f>
        <v>0</v>
      </c>
      <c r="N11" s="72">
        <f>COUNTIF('Audit croisé - Service 2'!$J54, "Non applicable")</f>
        <v>0</v>
      </c>
      <c r="O11" s="81" t="str">
        <f t="shared" si="1"/>
        <v>NA</v>
      </c>
    </row>
    <row r="12" spans="1:15" x14ac:dyDescent="0.25">
      <c r="A12" s="78"/>
      <c r="B12" s="74" t="s">
        <v>148</v>
      </c>
      <c r="C12" s="75"/>
      <c r="D12" s="76">
        <f>SUM(D8:D11)</f>
        <v>0</v>
      </c>
      <c r="E12" s="76">
        <f>SUM(E8:E11)</f>
        <v>0</v>
      </c>
      <c r="F12" s="76">
        <f>SUM(F8:F11)</f>
        <v>0</v>
      </c>
      <c r="G12" s="82" t="e">
        <f>AVERAGE(G8:G11)</f>
        <v>#DIV/0!</v>
      </c>
      <c r="I12" s="78"/>
      <c r="J12" s="74" t="s">
        <v>148</v>
      </c>
      <c r="K12" s="76"/>
      <c r="L12" s="76">
        <f>SUM(L8:L11)</f>
        <v>0</v>
      </c>
      <c r="M12" s="76">
        <f t="shared" ref="M12:N12" si="2">SUM(M8:M11)</f>
        <v>0</v>
      </c>
      <c r="N12" s="76">
        <f t="shared" si="2"/>
        <v>0</v>
      </c>
      <c r="O12" s="90" t="e">
        <f>AVERAGE(O8:O11)</f>
        <v>#DIV/0!</v>
      </c>
    </row>
    <row r="13" spans="1:15" x14ac:dyDescent="0.25">
      <c r="A13" s="80" t="s">
        <v>52</v>
      </c>
      <c r="B13" s="306" t="s">
        <v>87</v>
      </c>
      <c r="C13" s="68" t="s">
        <v>41</v>
      </c>
      <c r="D13" s="72">
        <f>COUNTIF('Entretien patient - Service 1'!$I4, "OUI")</f>
        <v>0</v>
      </c>
      <c r="E13" s="72">
        <f>COUNTIF('Entretien patient - Service 1'!$I4, "NON")</f>
        <v>0</v>
      </c>
      <c r="F13" s="72">
        <f>COUNTIF('Entretien patient - Service 1'!$I4, "Non applicable")</f>
        <v>0</v>
      </c>
      <c r="G13" s="81" t="str">
        <f>IFERROR($D13/($D13+$E13), "NA")</f>
        <v>NA</v>
      </c>
      <c r="I13" s="80" t="s">
        <v>52</v>
      </c>
      <c r="J13" s="306" t="s">
        <v>87</v>
      </c>
      <c r="K13" s="71" t="s">
        <v>41</v>
      </c>
      <c r="L13" s="72">
        <f>COUNTIF('Entretien patient - Service 2'!$I4, "OUI")</f>
        <v>0</v>
      </c>
      <c r="M13" s="72">
        <f>COUNTIF('Entretien patient - Service 2'!$I4, "NON")</f>
        <v>0</v>
      </c>
      <c r="N13" s="72">
        <f>COUNTIF('Entretien patient - Service 2'!$I4, "Non applicable")</f>
        <v>0</v>
      </c>
      <c r="O13" s="81" t="str">
        <f>IFERROR($L13/($L13+$M13), "NA")</f>
        <v>NA</v>
      </c>
    </row>
    <row r="14" spans="1:15" x14ac:dyDescent="0.25">
      <c r="A14" s="80"/>
      <c r="B14" s="308"/>
      <c r="C14" s="68" t="s">
        <v>40</v>
      </c>
      <c r="D14" s="72">
        <f>COUNTIF('Entretien patient - Service 1'!$I5, "OUI")</f>
        <v>0</v>
      </c>
      <c r="E14" s="72">
        <f>COUNTIF('Entretien patient - Service 1'!$I5, "NON")</f>
        <v>0</v>
      </c>
      <c r="F14" s="72">
        <f>COUNTIF('Entretien patient - Service 1'!$I5, "Non applicable")</f>
        <v>0</v>
      </c>
      <c r="G14" s="81" t="str">
        <f t="shared" ref="G14:G16" si="3">IFERROR($D14/($D14+$E14), "NA")</f>
        <v>NA</v>
      </c>
      <c r="I14" s="80"/>
      <c r="J14" s="308"/>
      <c r="K14" s="71" t="s">
        <v>40</v>
      </c>
      <c r="L14" s="72">
        <f>COUNTIF('Entretien patient - Service 2'!$I5, "OUI")</f>
        <v>0</v>
      </c>
      <c r="M14" s="72">
        <f>COUNTIF('Entretien patient - Service 2'!$I5, "NON")</f>
        <v>0</v>
      </c>
      <c r="N14" s="72">
        <f>COUNTIF('Entretien patient - Service 2'!$I5, "Non applicable")</f>
        <v>0</v>
      </c>
      <c r="O14" s="81" t="str">
        <f t="shared" ref="O14:O72" si="4">IFERROR($L14/($L14+$M14), "NA")</f>
        <v>NA</v>
      </c>
    </row>
    <row r="15" spans="1:15" x14ac:dyDescent="0.25">
      <c r="A15" s="78"/>
      <c r="B15" s="306" t="s">
        <v>59</v>
      </c>
      <c r="C15" s="68" t="s">
        <v>41</v>
      </c>
      <c r="D15" s="72">
        <f>COUNTIF('Entretien patient - Service 1'!$I6, "OUI")</f>
        <v>0</v>
      </c>
      <c r="E15" s="72">
        <f>COUNTIF('Entretien patient - Service 1'!$I6, "NON")</f>
        <v>0</v>
      </c>
      <c r="F15" s="72">
        <f>COUNTIF('Entretien patient - Service 1'!$I6, "Non applicable")</f>
        <v>0</v>
      </c>
      <c r="G15" s="81" t="str">
        <f t="shared" si="3"/>
        <v>NA</v>
      </c>
      <c r="I15" s="78"/>
      <c r="J15" s="306" t="s">
        <v>59</v>
      </c>
      <c r="K15" s="71" t="s">
        <v>41</v>
      </c>
      <c r="L15" s="72">
        <f>COUNTIF('Entretien patient - Service 2'!$I6, "OUI")</f>
        <v>0</v>
      </c>
      <c r="M15" s="72">
        <f>COUNTIF('Entretien patient - Service 2'!$I6, "NON")</f>
        <v>0</v>
      </c>
      <c r="N15" s="72">
        <f>COUNTIF('Entretien patient - Service 2'!$I6, "Non applicable")</f>
        <v>0</v>
      </c>
      <c r="O15" s="81" t="str">
        <f t="shared" si="4"/>
        <v>NA</v>
      </c>
    </row>
    <row r="16" spans="1:15" x14ac:dyDescent="0.25">
      <c r="A16" s="78"/>
      <c r="B16" s="307"/>
      <c r="C16" s="73" t="s">
        <v>139</v>
      </c>
      <c r="D16" s="72">
        <f>COUNTIF('Audit croisé - Service 1'!$J55, "OUI")</f>
        <v>0</v>
      </c>
      <c r="E16" s="72">
        <f>COUNTIF('Audit croisé - Service 1'!$J55, "NON")</f>
        <v>0</v>
      </c>
      <c r="F16" s="72">
        <f>COUNTIF('Audit croisé - Service 1'!$J55, "Non applicable")</f>
        <v>0</v>
      </c>
      <c r="G16" s="81" t="str">
        <f t="shared" si="3"/>
        <v>NA</v>
      </c>
      <c r="I16" s="78"/>
      <c r="J16" s="307"/>
      <c r="K16" s="72" t="s">
        <v>139</v>
      </c>
      <c r="L16" s="72">
        <f>COUNTIF('Audit croisé - Service 2'!$J55, "OUI")</f>
        <v>0</v>
      </c>
      <c r="M16" s="72">
        <f>COUNTIF('Audit croisé - Service 2'!$J55, "NON")</f>
        <v>0</v>
      </c>
      <c r="N16" s="72">
        <f>COUNTIF('Audit croisé - Service 2'!$J55, "Non applicable")</f>
        <v>0</v>
      </c>
      <c r="O16" s="81" t="str">
        <f t="shared" si="4"/>
        <v>NA</v>
      </c>
    </row>
    <row r="17" spans="1:15" x14ac:dyDescent="0.25">
      <c r="A17" s="78"/>
      <c r="B17" s="308"/>
      <c r="C17" s="73" t="s">
        <v>140</v>
      </c>
      <c r="D17" s="72">
        <f>COUNTIF('Audit croisé - Service 1'!$J56, "OUI")</f>
        <v>0</v>
      </c>
      <c r="E17" s="72">
        <f>COUNTIF('Audit croisé - Service 1'!$J56, "NON")</f>
        <v>0</v>
      </c>
      <c r="F17" s="72">
        <f>COUNTIF('Audit croisé - Service 1'!$J56, "Non applicable")</f>
        <v>0</v>
      </c>
      <c r="G17" s="81" t="str">
        <f>IFERROR($D17/($D17+$E17), "NA")</f>
        <v>NA</v>
      </c>
      <c r="I17" s="78"/>
      <c r="J17" s="308"/>
      <c r="K17" s="72" t="s">
        <v>140</v>
      </c>
      <c r="L17" s="72">
        <f>COUNTIF('Audit croisé - Service 2'!$J56, "OUI")</f>
        <v>0</v>
      </c>
      <c r="M17" s="72">
        <f>COUNTIF('Audit croisé - Service 2'!$J56, "NON")</f>
        <v>0</v>
      </c>
      <c r="N17" s="72">
        <f>COUNTIF('Audit croisé - Service 2'!$J56, "Non applicable")</f>
        <v>0</v>
      </c>
      <c r="O17" s="81" t="str">
        <f t="shared" si="4"/>
        <v>NA</v>
      </c>
    </row>
    <row r="18" spans="1:15" x14ac:dyDescent="0.25">
      <c r="A18" s="78"/>
      <c r="B18" s="74" t="s">
        <v>148</v>
      </c>
      <c r="C18" s="75"/>
      <c r="D18" s="76">
        <f>SUM(D13:D17)</f>
        <v>0</v>
      </c>
      <c r="E18" s="76">
        <f>SUM(E13:E17)</f>
        <v>0</v>
      </c>
      <c r="F18" s="76">
        <f>SUM(F13:F17)</f>
        <v>0</v>
      </c>
      <c r="G18" s="82" t="e">
        <f>AVERAGE(G13:G17)</f>
        <v>#DIV/0!</v>
      </c>
      <c r="I18" s="78"/>
      <c r="J18" s="74" t="s">
        <v>148</v>
      </c>
      <c r="K18" s="76"/>
      <c r="L18" s="76">
        <f>SUM(L13:L17)</f>
        <v>0</v>
      </c>
      <c r="M18" s="76">
        <f>SUM(M13:M17)</f>
        <v>0</v>
      </c>
      <c r="N18" s="76">
        <f>SUM(N13:N17)</f>
        <v>0</v>
      </c>
      <c r="O18" s="84" t="e">
        <f>AVERAGE(O13:O17)</f>
        <v>#DIV/0!</v>
      </c>
    </row>
    <row r="19" spans="1:15" x14ac:dyDescent="0.25">
      <c r="A19" s="83" t="s">
        <v>44</v>
      </c>
      <c r="B19" s="291" t="s">
        <v>62</v>
      </c>
      <c r="C19" s="73" t="s">
        <v>41</v>
      </c>
      <c r="D19" s="72">
        <f>COUNTIF('Audit croisé - Service 1'!$J35, "OUI")</f>
        <v>0</v>
      </c>
      <c r="E19" s="72">
        <f>COUNTIF('Audit croisé - Service 1'!$J35, "NON")</f>
        <v>0</v>
      </c>
      <c r="F19" s="72">
        <f>COUNTIF('Audit croisé - Service 1'!$J35, "Non applicable")</f>
        <v>0</v>
      </c>
      <c r="G19" s="81" t="str">
        <f t="shared" ref="G19:G23" si="5">IFERROR($D19/($D19+$E19), "NA")</f>
        <v>NA</v>
      </c>
      <c r="I19" s="83" t="s">
        <v>44</v>
      </c>
      <c r="J19" s="291" t="s">
        <v>62</v>
      </c>
      <c r="K19" s="72" t="s">
        <v>41</v>
      </c>
      <c r="L19" s="72">
        <f>COUNTIF('Audit croisé - Service 2'!$J35, "OUI")</f>
        <v>0</v>
      </c>
      <c r="M19" s="72">
        <f>COUNTIF('Audit croisé - Service 2'!$J35, "NON")</f>
        <v>0</v>
      </c>
      <c r="N19" s="72">
        <f>COUNTIF('Audit croisé - Service 2'!$J35, "Non applicable")</f>
        <v>0</v>
      </c>
      <c r="O19" s="81" t="str">
        <f t="shared" si="4"/>
        <v>NA</v>
      </c>
    </row>
    <row r="20" spans="1:15" x14ac:dyDescent="0.25">
      <c r="A20" s="83"/>
      <c r="B20" s="292"/>
      <c r="C20" s="73" t="s">
        <v>40</v>
      </c>
      <c r="D20" s="72">
        <f>COUNTIF('Audit croisé - Service 1'!$J36, "OUI")</f>
        <v>0</v>
      </c>
      <c r="E20" s="72">
        <f>COUNTIF('Audit croisé - Service 1'!$J36, "NON")</f>
        <v>0</v>
      </c>
      <c r="F20" s="72">
        <f>COUNTIF('Audit croisé - Service 1'!$J36, "Non applicable")</f>
        <v>0</v>
      </c>
      <c r="G20" s="81" t="str">
        <f t="shared" si="5"/>
        <v>NA</v>
      </c>
      <c r="I20" s="83"/>
      <c r="J20" s="292"/>
      <c r="K20" s="72" t="s">
        <v>40</v>
      </c>
      <c r="L20" s="72">
        <f>COUNTIF('Audit croisé - Service 2'!$J36, "OUI")</f>
        <v>0</v>
      </c>
      <c r="M20" s="72">
        <f>COUNTIF('Audit croisé - Service 2'!$J36, "NON")</f>
        <v>0</v>
      </c>
      <c r="N20" s="72">
        <f>COUNTIF('Audit croisé - Service 2'!$J36, "Non applicable")</f>
        <v>0</v>
      </c>
      <c r="O20" s="81" t="str">
        <f t="shared" si="4"/>
        <v>NA</v>
      </c>
    </row>
    <row r="21" spans="1:15" x14ac:dyDescent="0.25">
      <c r="A21" s="83"/>
      <c r="B21" s="292"/>
      <c r="C21" s="73" t="s">
        <v>42</v>
      </c>
      <c r="D21" s="72">
        <f>COUNTIF('Audit croisé - Service 1'!$J37, "OUI")</f>
        <v>0</v>
      </c>
      <c r="E21" s="72">
        <f>COUNTIF('Audit croisé - Service 1'!$J37, "NON")</f>
        <v>0</v>
      </c>
      <c r="F21" s="72">
        <f>COUNTIF('Audit croisé - Service 1'!$J37, "Non applicable")</f>
        <v>0</v>
      </c>
      <c r="G21" s="81" t="str">
        <f t="shared" si="5"/>
        <v>NA</v>
      </c>
      <c r="I21" s="83"/>
      <c r="J21" s="292"/>
      <c r="K21" s="72" t="s">
        <v>42</v>
      </c>
      <c r="L21" s="72">
        <f>COUNTIF('Audit croisé - Service 2'!$J37, "OUI")</f>
        <v>0</v>
      </c>
      <c r="M21" s="72">
        <f>COUNTIF('Audit croisé - Service 2'!$J37, "NON")</f>
        <v>0</v>
      </c>
      <c r="N21" s="72">
        <f>COUNTIF('Audit croisé - Service 2'!$J37, "Non applicable")</f>
        <v>0</v>
      </c>
      <c r="O21" s="81" t="str">
        <f t="shared" si="4"/>
        <v>NA</v>
      </c>
    </row>
    <row r="22" spans="1:15" x14ac:dyDescent="0.25">
      <c r="A22" s="83"/>
      <c r="B22" s="292"/>
      <c r="C22" s="73" t="s">
        <v>43</v>
      </c>
      <c r="D22" s="72">
        <f>COUNTIF('Audit croisé - Service 1'!$J38, "OUI")</f>
        <v>0</v>
      </c>
      <c r="E22" s="72">
        <f>COUNTIF('Audit croisé - Service 1'!$J38, "NON")</f>
        <v>0</v>
      </c>
      <c r="F22" s="72">
        <f>COUNTIF('Audit croisé - Service 1'!$J38, "Non applicable")</f>
        <v>0</v>
      </c>
      <c r="G22" s="81" t="str">
        <f t="shared" si="5"/>
        <v>NA</v>
      </c>
      <c r="I22" s="83"/>
      <c r="J22" s="292"/>
      <c r="K22" s="72" t="s">
        <v>43</v>
      </c>
      <c r="L22" s="72">
        <f>COUNTIF('Audit croisé - Service 2'!$J38, "OUI")</f>
        <v>0</v>
      </c>
      <c r="M22" s="72">
        <f>COUNTIF('Audit croisé - Service 2'!$J38, "NON")</f>
        <v>0</v>
      </c>
      <c r="N22" s="72">
        <f>COUNTIF('Audit croisé - Service 2'!$J38, "Non applicable")</f>
        <v>0</v>
      </c>
      <c r="O22" s="81" t="str">
        <f t="shared" si="4"/>
        <v>NA</v>
      </c>
    </row>
    <row r="23" spans="1:15" x14ac:dyDescent="0.25">
      <c r="A23" s="83"/>
      <c r="B23" s="293"/>
      <c r="C23" s="73" t="s">
        <v>46</v>
      </c>
      <c r="D23" s="72">
        <f>COUNTIF('Audit croisé - Service 1'!$J39, "OUI")</f>
        <v>0</v>
      </c>
      <c r="E23" s="72">
        <f>COUNTIF('Audit croisé - Service 1'!$J39, "NON")</f>
        <v>0</v>
      </c>
      <c r="F23" s="72">
        <f>COUNTIF('Audit croisé - Service 1'!$J39, "Non applicable")</f>
        <v>0</v>
      </c>
      <c r="G23" s="81" t="str">
        <f t="shared" si="5"/>
        <v>NA</v>
      </c>
      <c r="I23" s="83"/>
      <c r="J23" s="293"/>
      <c r="K23" s="72" t="s">
        <v>46</v>
      </c>
      <c r="L23" s="72">
        <f>COUNTIF('Audit croisé - Service 2'!$J39, "OUI")</f>
        <v>0</v>
      </c>
      <c r="M23" s="72">
        <f>COUNTIF('Audit croisé - Service 2'!$J39, "NON")</f>
        <v>0</v>
      </c>
      <c r="N23" s="72">
        <f>COUNTIF('Audit croisé - Service 2'!$J39, "Non applicable")</f>
        <v>0</v>
      </c>
      <c r="O23" s="81" t="str">
        <f t="shared" si="4"/>
        <v>NA</v>
      </c>
    </row>
    <row r="24" spans="1:15" x14ac:dyDescent="0.25">
      <c r="A24" s="83"/>
      <c r="B24" s="76" t="s">
        <v>148</v>
      </c>
      <c r="C24" s="75"/>
      <c r="D24" s="76">
        <f>SUM(D19:D23)</f>
        <v>0</v>
      </c>
      <c r="E24" s="76">
        <f>SUM(E19:E23)</f>
        <v>0</v>
      </c>
      <c r="F24" s="76">
        <f>SUM(F19:F23)</f>
        <v>0</v>
      </c>
      <c r="G24" s="84" t="e">
        <f>AVERAGE(G19:G23)</f>
        <v>#DIV/0!</v>
      </c>
      <c r="I24" s="83"/>
      <c r="J24" s="76" t="s">
        <v>148</v>
      </c>
      <c r="K24" s="76"/>
      <c r="L24" s="76">
        <f>SUM(L19:L23)</f>
        <v>0</v>
      </c>
      <c r="M24" s="76">
        <f t="shared" ref="M24:N24" si="6">SUM(M19:M23)</f>
        <v>0</v>
      </c>
      <c r="N24" s="76">
        <f t="shared" si="6"/>
        <v>0</v>
      </c>
      <c r="O24" s="84" t="e">
        <f>AVERAGE(O19:O23)</f>
        <v>#DIV/0!</v>
      </c>
    </row>
    <row r="25" spans="1:15" x14ac:dyDescent="0.25">
      <c r="A25" s="83" t="s">
        <v>45</v>
      </c>
      <c r="B25" s="291" t="s">
        <v>64</v>
      </c>
      <c r="C25" s="73" t="s">
        <v>41</v>
      </c>
      <c r="D25" s="72">
        <f>COUNTIF('Audit croisé - Service 1'!$J2, "OUI")</f>
        <v>0</v>
      </c>
      <c r="E25" s="72">
        <f>COUNTIF('Audit croisé - Service 1'!$J2, "NON")</f>
        <v>0</v>
      </c>
      <c r="F25" s="72">
        <f>COUNTIF('Audit croisé - Service 1'!$J2, "Non applicable")</f>
        <v>0</v>
      </c>
      <c r="G25" s="81" t="str">
        <f>IFERROR($D25/($D25+$E25), "NA")</f>
        <v>NA</v>
      </c>
      <c r="I25" s="83" t="s">
        <v>45</v>
      </c>
      <c r="J25" s="291" t="s">
        <v>64</v>
      </c>
      <c r="K25" s="72" t="s">
        <v>41</v>
      </c>
      <c r="L25" s="72">
        <f>COUNTIF('Audit croisé - Service 2'!$J2, "OUI")</f>
        <v>0</v>
      </c>
      <c r="M25" s="72">
        <f>COUNTIF('Audit croisé - Service 2'!$J2, "NON")</f>
        <v>0</v>
      </c>
      <c r="N25" s="72">
        <f>COUNTIF('Audit croisé - Service 2'!$J2, "Non applicable")</f>
        <v>0</v>
      </c>
      <c r="O25" s="81" t="str">
        <f t="shared" si="4"/>
        <v>NA</v>
      </c>
    </row>
    <row r="26" spans="1:15" x14ac:dyDescent="0.25">
      <c r="A26" s="83"/>
      <c r="B26" s="292"/>
      <c r="C26" s="73" t="s">
        <v>40</v>
      </c>
      <c r="D26" s="72">
        <f>COUNTIF('Audit croisé - Service 1'!$J3, "OUI")</f>
        <v>0</v>
      </c>
      <c r="E26" s="72">
        <f>COUNTIF('Audit croisé - Service 1'!$J3, "NON")</f>
        <v>0</v>
      </c>
      <c r="F26" s="72">
        <f>COUNTIF('Audit croisé - Service 1'!$J3, "Non applicable")</f>
        <v>0</v>
      </c>
      <c r="G26" s="81" t="str">
        <f t="shared" ref="G26:G63" si="7">IFERROR($D26/($D26+$E26), "NA")</f>
        <v>NA</v>
      </c>
      <c r="I26" s="83"/>
      <c r="J26" s="292"/>
      <c r="K26" s="72" t="s">
        <v>40</v>
      </c>
      <c r="L26" s="72">
        <f>COUNTIF('Audit croisé - Service 2'!$J3, "OUI")</f>
        <v>0</v>
      </c>
      <c r="M26" s="72">
        <f>COUNTIF('Audit croisé - Service 2'!$J3, "NON")</f>
        <v>0</v>
      </c>
      <c r="N26" s="72">
        <f>COUNTIF('Audit croisé - Service 2'!$J3, "Non applicable")</f>
        <v>0</v>
      </c>
      <c r="O26" s="81" t="str">
        <f t="shared" si="4"/>
        <v>NA</v>
      </c>
    </row>
    <row r="27" spans="1:15" x14ac:dyDescent="0.25">
      <c r="A27" s="83"/>
      <c r="B27" s="292"/>
      <c r="C27" s="73" t="s">
        <v>42</v>
      </c>
      <c r="D27" s="72">
        <f>COUNTIF('Audit croisé - Service 1'!$J4, "OUI")</f>
        <v>0</v>
      </c>
      <c r="E27" s="72">
        <f>COUNTIF('Audit croisé - Service 1'!$J4, "NON")</f>
        <v>0</v>
      </c>
      <c r="F27" s="72">
        <f>COUNTIF('Audit croisé - Service 1'!$J4, "Non applicable")</f>
        <v>0</v>
      </c>
      <c r="G27" s="81" t="str">
        <f t="shared" si="7"/>
        <v>NA</v>
      </c>
      <c r="I27" s="83"/>
      <c r="J27" s="292"/>
      <c r="K27" s="72" t="s">
        <v>42</v>
      </c>
      <c r="L27" s="72">
        <f>COUNTIF('Audit croisé - Service 2'!$J4, "OUI")</f>
        <v>0</v>
      </c>
      <c r="M27" s="72">
        <f>COUNTIF('Audit croisé - Service 2'!$J4, "NON")</f>
        <v>0</v>
      </c>
      <c r="N27" s="72">
        <f>COUNTIF('Audit croisé - Service 2'!$J4, "Non applicable")</f>
        <v>0</v>
      </c>
      <c r="O27" s="81" t="str">
        <f t="shared" si="4"/>
        <v>NA</v>
      </c>
    </row>
    <row r="28" spans="1:15" x14ac:dyDescent="0.25">
      <c r="A28" s="83"/>
      <c r="B28" s="293"/>
      <c r="C28" s="73" t="s">
        <v>43</v>
      </c>
      <c r="D28" s="72">
        <f>COUNTIF('Audit croisé - Service 1'!$J5, "OUI")</f>
        <v>0</v>
      </c>
      <c r="E28" s="72">
        <f>COUNTIF('Audit croisé - Service 1'!$J5, "NON")</f>
        <v>0</v>
      </c>
      <c r="F28" s="72">
        <f>COUNTIF('Audit croisé - Service 1'!$J5, "Non applicable")</f>
        <v>0</v>
      </c>
      <c r="G28" s="81" t="str">
        <f t="shared" si="7"/>
        <v>NA</v>
      </c>
      <c r="I28" s="83"/>
      <c r="J28" s="293"/>
      <c r="K28" s="72" t="s">
        <v>43</v>
      </c>
      <c r="L28" s="72">
        <f>COUNTIF('Audit croisé - Service 2'!$J5, "OUI")</f>
        <v>0</v>
      </c>
      <c r="M28" s="72">
        <f>COUNTIF('Audit croisé - Service 2'!$J5, "NON")</f>
        <v>0</v>
      </c>
      <c r="N28" s="72">
        <f>COUNTIF('Audit croisé - Service 2'!$J5, "Non applicable")</f>
        <v>0</v>
      </c>
      <c r="O28" s="81" t="str">
        <f t="shared" si="4"/>
        <v>NA</v>
      </c>
    </row>
    <row r="29" spans="1:15" x14ac:dyDescent="0.25">
      <c r="A29" s="83"/>
      <c r="B29" s="291" t="s">
        <v>65</v>
      </c>
      <c r="C29" s="73" t="s">
        <v>41</v>
      </c>
      <c r="D29" s="72">
        <f>COUNTIF('Audit croisé - Service 1'!$J6, "OUI")</f>
        <v>0</v>
      </c>
      <c r="E29" s="72">
        <f>COUNTIF('Audit croisé - Service 1'!$J6, "NON")</f>
        <v>0</v>
      </c>
      <c r="F29" s="72">
        <f>COUNTIF('Audit croisé - Service 1'!$J6, "Non applicable")</f>
        <v>0</v>
      </c>
      <c r="G29" s="81" t="str">
        <f t="shared" si="7"/>
        <v>NA</v>
      </c>
      <c r="I29" s="83"/>
      <c r="J29" s="291" t="s">
        <v>65</v>
      </c>
      <c r="K29" s="72" t="s">
        <v>41</v>
      </c>
      <c r="L29" s="72">
        <f>COUNTIF('Audit croisé - Service 2'!$J6, "OUI")</f>
        <v>0</v>
      </c>
      <c r="M29" s="72">
        <f>COUNTIF('Audit croisé - Service 2'!$J6, "NON")</f>
        <v>0</v>
      </c>
      <c r="N29" s="72">
        <f>COUNTIF('Audit croisé - Service 2'!$J6, "Non applicable")</f>
        <v>0</v>
      </c>
      <c r="O29" s="81" t="str">
        <f t="shared" si="4"/>
        <v>NA</v>
      </c>
    </row>
    <row r="30" spans="1:15" x14ac:dyDescent="0.25">
      <c r="A30" s="83"/>
      <c r="B30" s="292"/>
      <c r="C30" s="73" t="s">
        <v>40</v>
      </c>
      <c r="D30" s="72">
        <f>COUNTIF('Audit croisé - Service 1'!$J7, "OUI")</f>
        <v>0</v>
      </c>
      <c r="E30" s="72">
        <f>COUNTIF('Audit croisé - Service 1'!$J7, "NON")</f>
        <v>0</v>
      </c>
      <c r="F30" s="72">
        <f>COUNTIF('Audit croisé - Service 1'!$J7, "Non applicable")</f>
        <v>0</v>
      </c>
      <c r="G30" s="81" t="str">
        <f t="shared" si="7"/>
        <v>NA</v>
      </c>
      <c r="I30" s="83"/>
      <c r="J30" s="292"/>
      <c r="K30" s="72" t="s">
        <v>40</v>
      </c>
      <c r="L30" s="72">
        <f>COUNTIF('Audit croisé - Service 2'!$J7, "OUI")</f>
        <v>0</v>
      </c>
      <c r="M30" s="72">
        <f>COUNTIF('Audit croisé - Service 2'!$J7, "NON")</f>
        <v>0</v>
      </c>
      <c r="N30" s="72">
        <f>COUNTIF('Audit croisé - Service 2'!$J7, "Non applicable")</f>
        <v>0</v>
      </c>
      <c r="O30" s="81" t="str">
        <f t="shared" si="4"/>
        <v>NA</v>
      </c>
    </row>
    <row r="31" spans="1:15" x14ac:dyDescent="0.25">
      <c r="A31" s="83"/>
      <c r="B31" s="292"/>
      <c r="C31" s="73" t="s">
        <v>42</v>
      </c>
      <c r="D31" s="72">
        <f>COUNTIF('Audit croisé - Service 1'!$J8, "OUI")</f>
        <v>0</v>
      </c>
      <c r="E31" s="72">
        <f>COUNTIF('Audit croisé - Service 1'!$J8, "NON")</f>
        <v>0</v>
      </c>
      <c r="F31" s="72">
        <f>COUNTIF('Audit croisé - Service 1'!$J8, "Non applicable")</f>
        <v>0</v>
      </c>
      <c r="G31" s="81" t="str">
        <f t="shared" si="7"/>
        <v>NA</v>
      </c>
      <c r="I31" s="83"/>
      <c r="J31" s="292"/>
      <c r="K31" s="72" t="s">
        <v>42</v>
      </c>
      <c r="L31" s="72">
        <f>COUNTIF('Audit croisé - Service 2'!$J8, "OUI")</f>
        <v>0</v>
      </c>
      <c r="M31" s="72">
        <f>COUNTIF('Audit croisé - Service 2'!$J8, "NON")</f>
        <v>0</v>
      </c>
      <c r="N31" s="72">
        <f>COUNTIF('Audit croisé - Service 2'!$J8, "Non applicable")</f>
        <v>0</v>
      </c>
      <c r="O31" s="81" t="str">
        <f t="shared" si="4"/>
        <v>NA</v>
      </c>
    </row>
    <row r="32" spans="1:15" x14ac:dyDescent="0.25">
      <c r="A32" s="83"/>
      <c r="B32" s="292"/>
      <c r="C32" s="73" t="s">
        <v>43</v>
      </c>
      <c r="D32" s="72">
        <f>COUNTIF('Audit croisé - Service 1'!$J9, "OUI")</f>
        <v>0</v>
      </c>
      <c r="E32" s="72">
        <f>COUNTIF('Audit croisé - Service 1'!$J9, "NON")</f>
        <v>0</v>
      </c>
      <c r="F32" s="72">
        <f>COUNTIF('Audit croisé - Service 1'!$J9, "Non applicable")</f>
        <v>0</v>
      </c>
      <c r="G32" s="81" t="str">
        <f t="shared" si="7"/>
        <v>NA</v>
      </c>
      <c r="I32" s="83"/>
      <c r="J32" s="292"/>
      <c r="K32" s="72" t="s">
        <v>43</v>
      </c>
      <c r="L32" s="72">
        <f>COUNTIF('Audit croisé - Service 2'!$J9, "OUI")</f>
        <v>0</v>
      </c>
      <c r="M32" s="72">
        <f>COUNTIF('Audit croisé - Service 2'!$J9, "NON")</f>
        <v>0</v>
      </c>
      <c r="N32" s="72">
        <f>COUNTIF('Audit croisé - Service 2'!$J9, "Non applicable")</f>
        <v>0</v>
      </c>
      <c r="O32" s="81" t="str">
        <f t="shared" si="4"/>
        <v>NA</v>
      </c>
    </row>
    <row r="33" spans="1:15" x14ac:dyDescent="0.25">
      <c r="A33" s="83"/>
      <c r="B33" s="292"/>
      <c r="C33" s="73" t="s">
        <v>46</v>
      </c>
      <c r="D33" s="72">
        <f>COUNTIF('Audit croisé - Service 1'!$J10, "OUI")</f>
        <v>0</v>
      </c>
      <c r="E33" s="72">
        <f>COUNTIF('Audit croisé - Service 1'!$J10, "NON")</f>
        <v>0</v>
      </c>
      <c r="F33" s="72">
        <f>COUNTIF('Audit croisé - Service 1'!$J10, "Non applicable")</f>
        <v>0</v>
      </c>
      <c r="G33" s="81" t="str">
        <f t="shared" si="7"/>
        <v>NA</v>
      </c>
      <c r="I33" s="83"/>
      <c r="J33" s="292"/>
      <c r="K33" s="72" t="s">
        <v>46</v>
      </c>
      <c r="L33" s="72">
        <f>COUNTIF('Audit croisé - Service 2'!$J10, "OUI")</f>
        <v>0</v>
      </c>
      <c r="M33" s="72">
        <f>COUNTIF('Audit croisé - Service 2'!$J10, "NON")</f>
        <v>0</v>
      </c>
      <c r="N33" s="72">
        <f>COUNTIF('Audit croisé - Service 2'!$J10, "Non applicable")</f>
        <v>0</v>
      </c>
      <c r="O33" s="81" t="str">
        <f t="shared" si="4"/>
        <v>NA</v>
      </c>
    </row>
    <row r="34" spans="1:15" x14ac:dyDescent="0.25">
      <c r="A34" s="83"/>
      <c r="B34" s="293"/>
      <c r="C34" s="73" t="s">
        <v>47</v>
      </c>
      <c r="D34" s="72">
        <f>COUNTIF('Audit croisé - Service 1'!$J11, "OUI")</f>
        <v>0</v>
      </c>
      <c r="E34" s="72">
        <f>COUNTIF('Audit croisé - Service 1'!$J11, "NON")</f>
        <v>0</v>
      </c>
      <c r="F34" s="72">
        <f>COUNTIF('Audit croisé - Service 1'!$J11, "Non applicable")</f>
        <v>0</v>
      </c>
      <c r="G34" s="81" t="str">
        <f t="shared" si="7"/>
        <v>NA</v>
      </c>
      <c r="I34" s="83"/>
      <c r="J34" s="293"/>
      <c r="K34" s="72" t="s">
        <v>47</v>
      </c>
      <c r="L34" s="72">
        <f>COUNTIF('Audit croisé - Service 2'!$J11, "OUI")</f>
        <v>0</v>
      </c>
      <c r="M34" s="72">
        <f>COUNTIF('Audit croisé - Service 2'!$J11, "NON")</f>
        <v>0</v>
      </c>
      <c r="N34" s="72">
        <f>COUNTIF('Audit croisé - Service 2'!$J11, "Non applicable")</f>
        <v>0</v>
      </c>
      <c r="O34" s="81" t="str">
        <f t="shared" si="4"/>
        <v>NA</v>
      </c>
    </row>
    <row r="35" spans="1:15" x14ac:dyDescent="0.25">
      <c r="A35" s="83"/>
      <c r="B35" s="297" t="s">
        <v>66</v>
      </c>
      <c r="C35" s="157" t="s">
        <v>41</v>
      </c>
      <c r="D35" s="72">
        <f>COUNTIF('Audit croisé - Service 1'!$J12, "OUI")</f>
        <v>0</v>
      </c>
      <c r="E35" s="72">
        <f>COUNTIF('Audit croisé - Service 1'!$J12, "NON")</f>
        <v>0</v>
      </c>
      <c r="F35" s="72">
        <f>COUNTIF('Audit croisé - Service 1'!$J12, "Non applicable")</f>
        <v>0</v>
      </c>
      <c r="G35" s="81" t="str">
        <f t="shared" si="7"/>
        <v>NA</v>
      </c>
      <c r="I35" s="83"/>
      <c r="J35" s="297" t="s">
        <v>66</v>
      </c>
      <c r="K35" s="145" t="s">
        <v>41</v>
      </c>
      <c r="L35" s="72">
        <f>COUNTIF('Audit croisé - Service 2'!$J12, "OUI")</f>
        <v>0</v>
      </c>
      <c r="M35" s="72">
        <f>COUNTIF('Audit croisé - Service 2'!$J12, "NON")</f>
        <v>0</v>
      </c>
      <c r="N35" s="72">
        <f>COUNTIF('Audit croisé - Service 2'!$J12, "Non applicable")</f>
        <v>0</v>
      </c>
      <c r="O35" s="81" t="str">
        <f t="shared" si="4"/>
        <v>NA</v>
      </c>
    </row>
    <row r="36" spans="1:15" x14ac:dyDescent="0.25">
      <c r="A36" s="83"/>
      <c r="B36" s="298"/>
      <c r="C36" s="157" t="s">
        <v>40</v>
      </c>
      <c r="D36" s="72">
        <f>COUNTIF('Audit croisé - Service 1'!$J13, "OUI")</f>
        <v>0</v>
      </c>
      <c r="E36" s="72">
        <f>COUNTIF('Audit croisé - Service 1'!$J13, "NON")</f>
        <v>0</v>
      </c>
      <c r="F36" s="72">
        <f>COUNTIF('Audit croisé - Service 1'!$J13, "Non applicable")</f>
        <v>0</v>
      </c>
      <c r="G36" s="81" t="str">
        <f t="shared" si="7"/>
        <v>NA</v>
      </c>
      <c r="I36" s="83"/>
      <c r="J36" s="298"/>
      <c r="K36" s="145" t="s">
        <v>40</v>
      </c>
      <c r="L36" s="72">
        <f>COUNTIF('Audit croisé - Service 2'!$J13, "OUI")</f>
        <v>0</v>
      </c>
      <c r="M36" s="72">
        <f>COUNTIF('Audit croisé - Service 2'!$J13, "NON")</f>
        <v>0</v>
      </c>
      <c r="N36" s="72">
        <f>COUNTIF('Audit croisé - Service 2'!$J13, "Non applicable")</f>
        <v>0</v>
      </c>
      <c r="O36" s="81" t="str">
        <f t="shared" si="4"/>
        <v>NA</v>
      </c>
    </row>
    <row r="37" spans="1:15" x14ac:dyDescent="0.25">
      <c r="A37" s="78"/>
      <c r="B37" s="298"/>
      <c r="C37" s="146" t="s">
        <v>42</v>
      </c>
      <c r="D37" s="291">
        <f>COUNTIF('Audit croisé - Service 1'!$J14, "OUI")</f>
        <v>0</v>
      </c>
      <c r="E37" s="291">
        <f>COUNTIF('Audit croisé - Service 1'!$J14, "NON")</f>
        <v>0</v>
      </c>
      <c r="F37" s="291">
        <f>COUNTIF('Audit croisé - Service 1'!$J14, "Non applicable")</f>
        <v>0</v>
      </c>
      <c r="G37" s="294" t="str">
        <f t="shared" si="7"/>
        <v>NA</v>
      </c>
      <c r="I37" s="78"/>
      <c r="J37" s="298"/>
      <c r="K37" s="147" t="s">
        <v>42</v>
      </c>
      <c r="L37" s="291">
        <f>COUNTIF('Audit croisé - Service 2'!$J14, "OUI")</f>
        <v>0</v>
      </c>
      <c r="M37" s="291">
        <f>COUNTIF('Audit croisé - Service 2'!$J14, "NON")</f>
        <v>0</v>
      </c>
      <c r="N37" s="291">
        <f>COUNTIF('Audit croisé - Service 2'!$J14, "Non applicable")</f>
        <v>0</v>
      </c>
      <c r="O37" s="294" t="str">
        <f t="shared" si="4"/>
        <v>NA</v>
      </c>
    </row>
    <row r="38" spans="1:15" x14ac:dyDescent="0.25">
      <c r="A38" s="78"/>
      <c r="B38" s="298"/>
      <c r="C38" s="146" t="s">
        <v>43</v>
      </c>
      <c r="D38" s="292"/>
      <c r="E38" s="292"/>
      <c r="F38" s="292"/>
      <c r="G38" s="295"/>
      <c r="I38" s="78"/>
      <c r="J38" s="298"/>
      <c r="K38" s="147" t="s">
        <v>43</v>
      </c>
      <c r="L38" s="292"/>
      <c r="M38" s="292"/>
      <c r="N38" s="292"/>
      <c r="O38" s="295"/>
    </row>
    <row r="39" spans="1:15" x14ac:dyDescent="0.25">
      <c r="A39" s="78"/>
      <c r="B39" s="298"/>
      <c r="C39" s="146" t="s">
        <v>46</v>
      </c>
      <c r="D39" s="292"/>
      <c r="E39" s="292"/>
      <c r="F39" s="292"/>
      <c r="G39" s="295"/>
      <c r="I39" s="78"/>
      <c r="J39" s="298"/>
      <c r="K39" s="147" t="s">
        <v>46</v>
      </c>
      <c r="L39" s="292"/>
      <c r="M39" s="292"/>
      <c r="N39" s="292"/>
      <c r="O39" s="295"/>
    </row>
    <row r="40" spans="1:15" x14ac:dyDescent="0.25">
      <c r="A40" s="78"/>
      <c r="B40" s="298"/>
      <c r="C40" s="146" t="s">
        <v>47</v>
      </c>
      <c r="D40" s="292"/>
      <c r="E40" s="292"/>
      <c r="F40" s="292"/>
      <c r="G40" s="295"/>
      <c r="I40" s="78"/>
      <c r="J40" s="298"/>
      <c r="K40" s="147" t="s">
        <v>47</v>
      </c>
      <c r="L40" s="292"/>
      <c r="M40" s="292"/>
      <c r="N40" s="292"/>
      <c r="O40" s="295"/>
    </row>
    <row r="41" spans="1:15" x14ac:dyDescent="0.25">
      <c r="A41" s="78"/>
      <c r="B41" s="298"/>
      <c r="C41" s="146" t="s">
        <v>48</v>
      </c>
      <c r="D41" s="292"/>
      <c r="E41" s="292"/>
      <c r="F41" s="292"/>
      <c r="G41" s="295"/>
      <c r="I41" s="78"/>
      <c r="J41" s="298"/>
      <c r="K41" s="147" t="s">
        <v>48</v>
      </c>
      <c r="L41" s="292"/>
      <c r="M41" s="292"/>
      <c r="N41" s="292"/>
      <c r="O41" s="295"/>
    </row>
    <row r="42" spans="1:15" x14ac:dyDescent="0.25">
      <c r="A42" s="78"/>
      <c r="B42" s="298"/>
      <c r="C42" s="146" t="s">
        <v>144</v>
      </c>
      <c r="D42" s="292"/>
      <c r="E42" s="292"/>
      <c r="F42" s="292"/>
      <c r="G42" s="295"/>
      <c r="I42" s="78"/>
      <c r="J42" s="298"/>
      <c r="K42" s="147" t="s">
        <v>144</v>
      </c>
      <c r="L42" s="292"/>
      <c r="M42" s="292"/>
      <c r="N42" s="292"/>
      <c r="O42" s="295"/>
    </row>
    <row r="43" spans="1:15" x14ac:dyDescent="0.25">
      <c r="A43" s="78"/>
      <c r="B43" s="298"/>
      <c r="C43" s="146" t="s">
        <v>145</v>
      </c>
      <c r="D43" s="293"/>
      <c r="E43" s="293"/>
      <c r="F43" s="293"/>
      <c r="G43" s="296"/>
      <c r="I43" s="78"/>
      <c r="J43" s="298"/>
      <c r="K43" s="147" t="s">
        <v>145</v>
      </c>
      <c r="L43" s="293"/>
      <c r="M43" s="293"/>
      <c r="N43" s="293"/>
      <c r="O43" s="296"/>
    </row>
    <row r="44" spans="1:15" x14ac:dyDescent="0.25">
      <c r="A44" s="78"/>
      <c r="B44" s="298"/>
      <c r="C44" s="158" t="s">
        <v>146</v>
      </c>
      <c r="D44" s="72">
        <f>COUNTIF('Audit croisé - Service 1'!$J21, "OUI")</f>
        <v>0</v>
      </c>
      <c r="E44" s="72">
        <f>COUNTIF('Audit croisé - Service 1'!$J21, "NON")</f>
        <v>0</v>
      </c>
      <c r="F44" s="72">
        <f>COUNTIF('Audit croisé - Service 1'!$J21, "Non applicable")</f>
        <v>0</v>
      </c>
      <c r="G44" s="81" t="str">
        <f t="shared" si="7"/>
        <v>NA</v>
      </c>
      <c r="I44" s="78"/>
      <c r="J44" s="298"/>
      <c r="K44" s="147" t="s">
        <v>146</v>
      </c>
      <c r="L44" s="72">
        <f>COUNTIF('Audit croisé - Service 2'!$J21, "OUI")</f>
        <v>0</v>
      </c>
      <c r="M44" s="72">
        <f>COUNTIF('Audit croisé - Service 2'!$J21, "NON")</f>
        <v>0</v>
      </c>
      <c r="N44" s="72">
        <f>COUNTIF('Audit croisé - Service 2'!$J21, "Non applicable")</f>
        <v>0</v>
      </c>
      <c r="O44" s="81" t="str">
        <f t="shared" si="4"/>
        <v>NA</v>
      </c>
    </row>
    <row r="45" spans="1:15" x14ac:dyDescent="0.25">
      <c r="A45" s="78"/>
      <c r="B45" s="299"/>
      <c r="C45" s="158" t="s">
        <v>147</v>
      </c>
      <c r="D45" s="72">
        <f>COUNTIF('Audit croisé - Service 1'!$J22, "OUI")</f>
        <v>0</v>
      </c>
      <c r="E45" s="72">
        <f>COUNTIF('Audit croisé - Service 1'!$J22, "NON")</f>
        <v>0</v>
      </c>
      <c r="F45" s="72">
        <f>COUNTIF('Audit croisé - Service 1'!$J22, "Non applicable")</f>
        <v>0</v>
      </c>
      <c r="G45" s="81" t="str">
        <f t="shared" si="7"/>
        <v>NA</v>
      </c>
      <c r="I45" s="78"/>
      <c r="J45" s="299"/>
      <c r="K45" s="147" t="s">
        <v>147</v>
      </c>
      <c r="L45" s="72">
        <f>COUNTIF('Audit croisé - Service 2'!$J22, "OUI")</f>
        <v>0</v>
      </c>
      <c r="M45" s="72">
        <f>COUNTIF('Audit croisé - Service 2'!$J22, "NON")</f>
        <v>0</v>
      </c>
      <c r="N45" s="72">
        <f>COUNTIF('Audit croisé - Service 2'!$J22, "Non applicable")</f>
        <v>0</v>
      </c>
      <c r="O45" s="81" t="str">
        <f t="shared" si="4"/>
        <v>NA</v>
      </c>
    </row>
    <row r="46" spans="1:15" x14ac:dyDescent="0.25">
      <c r="A46" s="78"/>
      <c r="B46" s="300" t="s">
        <v>72</v>
      </c>
      <c r="C46" s="146" t="s">
        <v>41</v>
      </c>
      <c r="D46" s="291">
        <f>COUNTIF('Audit croisé - Service 1'!$J23, "OUI")</f>
        <v>0</v>
      </c>
      <c r="E46" s="291">
        <f>COUNTIF('Audit croisé - Service 1'!$J23, "NON")</f>
        <v>0</v>
      </c>
      <c r="F46" s="291">
        <f>COUNTIF('Audit croisé - Service 1'!$J23, "Non applicable")</f>
        <v>0</v>
      </c>
      <c r="G46" s="294" t="str">
        <f t="shared" si="7"/>
        <v>NA</v>
      </c>
      <c r="I46" s="78"/>
      <c r="J46" s="300" t="s">
        <v>72</v>
      </c>
      <c r="K46" s="147" t="s">
        <v>41</v>
      </c>
      <c r="L46" s="291">
        <f>COUNTIF('Audit croisé - Service 2'!$J23, "OUI")</f>
        <v>0</v>
      </c>
      <c r="M46" s="291">
        <f>COUNTIF('Audit croisé - Service 2'!$J23, "NON")</f>
        <v>0</v>
      </c>
      <c r="N46" s="291">
        <f>COUNTIF('Audit croisé - Service 2'!$J23, "Non applicable")</f>
        <v>0</v>
      </c>
      <c r="O46" s="294" t="str">
        <f t="shared" si="4"/>
        <v>NA</v>
      </c>
    </row>
    <row r="47" spans="1:15" x14ac:dyDescent="0.25">
      <c r="A47" s="78"/>
      <c r="B47" s="301"/>
      <c r="C47" s="146" t="s">
        <v>40</v>
      </c>
      <c r="D47" s="292"/>
      <c r="E47" s="292"/>
      <c r="F47" s="292"/>
      <c r="G47" s="295"/>
      <c r="I47" s="78"/>
      <c r="J47" s="301"/>
      <c r="K47" s="147" t="s">
        <v>40</v>
      </c>
      <c r="L47" s="292"/>
      <c r="M47" s="292"/>
      <c r="N47" s="292"/>
      <c r="O47" s="295"/>
    </row>
    <row r="48" spans="1:15" x14ac:dyDescent="0.25">
      <c r="A48" s="78"/>
      <c r="B48" s="301"/>
      <c r="C48" s="146" t="s">
        <v>42</v>
      </c>
      <c r="D48" s="293"/>
      <c r="E48" s="293"/>
      <c r="F48" s="293"/>
      <c r="G48" s="296"/>
      <c r="I48" s="78"/>
      <c r="J48" s="301"/>
      <c r="K48" s="147" t="s">
        <v>42</v>
      </c>
      <c r="L48" s="293"/>
      <c r="M48" s="293"/>
      <c r="N48" s="293"/>
      <c r="O48" s="296"/>
    </row>
    <row r="49" spans="1:15" x14ac:dyDescent="0.25">
      <c r="A49" s="78"/>
      <c r="B49" s="301"/>
      <c r="C49" s="158" t="s">
        <v>43</v>
      </c>
      <c r="D49" s="72">
        <f>COUNTIF('Audit croisé - Service 1'!$J26, "OUI")</f>
        <v>0</v>
      </c>
      <c r="E49" s="72">
        <f>COUNTIF('Audit croisé - Service 1'!$J26, "NON")</f>
        <v>0</v>
      </c>
      <c r="F49" s="72">
        <f>COUNTIF('Audit croisé - Service 1'!$J26, "Non applicable")</f>
        <v>0</v>
      </c>
      <c r="G49" s="81" t="str">
        <f t="shared" si="7"/>
        <v>NA</v>
      </c>
      <c r="I49" s="78"/>
      <c r="J49" s="301"/>
      <c r="K49" s="147" t="s">
        <v>43</v>
      </c>
      <c r="L49" s="72">
        <f>COUNTIF('Audit croisé - Service 2'!$J26, "OUI")</f>
        <v>0</v>
      </c>
      <c r="M49" s="72">
        <f>COUNTIF('Audit croisé - Service 2'!$J26, "NON")</f>
        <v>0</v>
      </c>
      <c r="N49" s="72">
        <f>COUNTIF('Audit croisé - Service 2'!$J26, "Non applicable")</f>
        <v>0</v>
      </c>
      <c r="O49" s="81" t="str">
        <f t="shared" si="4"/>
        <v>NA</v>
      </c>
    </row>
    <row r="50" spans="1:15" x14ac:dyDescent="0.25">
      <c r="A50" s="78"/>
      <c r="B50" s="301"/>
      <c r="C50" s="158" t="s">
        <v>46</v>
      </c>
      <c r="D50" s="72">
        <f>COUNTIF('Audit croisé - Service 1'!$J27, "OUI")</f>
        <v>0</v>
      </c>
      <c r="E50" s="72">
        <f>COUNTIF('Audit croisé - Service 1'!$J27, "NON")</f>
        <v>0</v>
      </c>
      <c r="F50" s="72">
        <f>COUNTIF('Audit croisé - Service 1'!$J27, "Non applicable")</f>
        <v>0</v>
      </c>
      <c r="G50" s="81" t="str">
        <f t="shared" si="7"/>
        <v>NA</v>
      </c>
      <c r="I50" s="78"/>
      <c r="J50" s="301"/>
      <c r="K50" s="147" t="s">
        <v>46</v>
      </c>
      <c r="L50" s="72">
        <f>COUNTIF('Audit croisé - Service 2'!$J27, "OUI")</f>
        <v>0</v>
      </c>
      <c r="M50" s="72">
        <f>COUNTIF('Audit croisé - Service 2'!$J27, "NON")</f>
        <v>0</v>
      </c>
      <c r="N50" s="72">
        <f>COUNTIF('Audit croisé - Service 2'!$J27, "Non applicable")</f>
        <v>0</v>
      </c>
      <c r="O50" s="81" t="str">
        <f t="shared" si="4"/>
        <v>NA</v>
      </c>
    </row>
    <row r="51" spans="1:15" x14ac:dyDescent="0.25">
      <c r="A51" s="78"/>
      <c r="B51" s="301"/>
      <c r="C51" s="158" t="s">
        <v>47</v>
      </c>
      <c r="D51" s="72">
        <f>COUNTIF('Audit croisé - Service 1'!$J28, "OUI")</f>
        <v>0</v>
      </c>
      <c r="E51" s="72">
        <f>COUNTIF('Audit croisé - Service 1'!$J28, "NON")</f>
        <v>0</v>
      </c>
      <c r="F51" s="72">
        <f>COUNTIF('Audit croisé - Service 1'!$J28, "Non applicable")</f>
        <v>0</v>
      </c>
      <c r="G51" s="81" t="str">
        <f t="shared" si="7"/>
        <v>NA</v>
      </c>
      <c r="I51" s="78"/>
      <c r="J51" s="301"/>
      <c r="K51" s="147" t="s">
        <v>47</v>
      </c>
      <c r="L51" s="72">
        <f>COUNTIF('Audit croisé - Service 2'!$J28, "OUI")</f>
        <v>0</v>
      </c>
      <c r="M51" s="72">
        <f>COUNTIF('Audit croisé - Service 2'!$J28, "NON")</f>
        <v>0</v>
      </c>
      <c r="N51" s="72">
        <f>COUNTIF('Audit croisé - Service 2'!$J28, "Non applicable")</f>
        <v>0</v>
      </c>
      <c r="O51" s="81" t="str">
        <f t="shared" si="4"/>
        <v>NA</v>
      </c>
    </row>
    <row r="52" spans="1:15" x14ac:dyDescent="0.25">
      <c r="A52" s="78"/>
      <c r="B52" s="302"/>
      <c r="C52" s="158" t="s">
        <v>48</v>
      </c>
      <c r="D52" s="72">
        <f>COUNTIF('Audit croisé - Service 1'!$J29, "OUI")</f>
        <v>0</v>
      </c>
      <c r="E52" s="72">
        <f>COUNTIF('Audit croisé - Service 1'!$J29, "NON")</f>
        <v>0</v>
      </c>
      <c r="F52" s="72">
        <f>COUNTIF('Audit croisé - Service 1'!$J29, "Non applicable")</f>
        <v>0</v>
      </c>
      <c r="G52" s="81" t="str">
        <f t="shared" si="7"/>
        <v>NA</v>
      </c>
      <c r="I52" s="78"/>
      <c r="J52" s="302"/>
      <c r="K52" s="147" t="s">
        <v>48</v>
      </c>
      <c r="L52" s="72">
        <f>COUNTIF('Audit croisé - Service 2'!$J29, "OUI")</f>
        <v>0</v>
      </c>
      <c r="M52" s="72">
        <f>COUNTIF('Audit croisé - Service 2'!$J29, "NON")</f>
        <v>0</v>
      </c>
      <c r="N52" s="72">
        <f>COUNTIF('Audit croisé - Service 2'!$J29, "Non applicable")</f>
        <v>0</v>
      </c>
      <c r="O52" s="81" t="str">
        <f t="shared" si="4"/>
        <v>NA</v>
      </c>
    </row>
    <row r="53" spans="1:15" x14ac:dyDescent="0.25">
      <c r="A53" s="78"/>
      <c r="B53" s="303" t="s">
        <v>67</v>
      </c>
      <c r="C53" s="70" t="s">
        <v>41</v>
      </c>
      <c r="D53" s="72">
        <f>COUNTIF('Audit croisé - Service 1'!$J30, "OUI")</f>
        <v>0</v>
      </c>
      <c r="E53" s="72">
        <f>COUNTIF('Audit croisé - Service 1'!$J30, "NON")</f>
        <v>0</v>
      </c>
      <c r="F53" s="72">
        <f>COUNTIF('Audit croisé - Service 1'!$J30, "Non applicable")</f>
        <v>0</v>
      </c>
      <c r="G53" s="81" t="str">
        <f t="shared" si="7"/>
        <v>NA</v>
      </c>
      <c r="I53" s="78"/>
      <c r="J53" s="303" t="s">
        <v>67</v>
      </c>
      <c r="K53" s="69" t="s">
        <v>41</v>
      </c>
      <c r="L53" s="72">
        <f>COUNTIF('Audit croisé - Service 2'!$J30, "OUI")</f>
        <v>0</v>
      </c>
      <c r="M53" s="72">
        <f>COUNTIF('Audit croisé - Service 2'!$J30, "NON")</f>
        <v>0</v>
      </c>
      <c r="N53" s="72">
        <f>COUNTIF('Audit croisé - Service 2'!$J30, "Non applicable")</f>
        <v>0</v>
      </c>
      <c r="O53" s="81" t="str">
        <f t="shared" si="4"/>
        <v>NA</v>
      </c>
    </row>
    <row r="54" spans="1:15" x14ac:dyDescent="0.25">
      <c r="A54" s="78"/>
      <c r="B54" s="304"/>
      <c r="C54" s="70" t="s">
        <v>40</v>
      </c>
      <c r="D54" s="72">
        <f>COUNTIF('Audit croisé - Service 1'!$J31, "OUI")</f>
        <v>0</v>
      </c>
      <c r="E54" s="72">
        <f>COUNTIF('Audit croisé - Service 1'!$J31, "NON")</f>
        <v>0</v>
      </c>
      <c r="F54" s="72">
        <f>COUNTIF('Audit croisé - Service 1'!$J31, "Non applicable")</f>
        <v>0</v>
      </c>
      <c r="G54" s="81" t="str">
        <f t="shared" si="7"/>
        <v>NA</v>
      </c>
      <c r="I54" s="78"/>
      <c r="J54" s="304"/>
      <c r="K54" s="69" t="s">
        <v>40</v>
      </c>
      <c r="L54" s="72">
        <f>COUNTIF('Audit croisé - Service 2'!$J31, "OUI")</f>
        <v>0</v>
      </c>
      <c r="M54" s="72">
        <f>COUNTIF('Audit croisé - Service 2'!$J31, "NON")</f>
        <v>0</v>
      </c>
      <c r="N54" s="72">
        <f>COUNTIF('Audit croisé - Service 2'!$J31, "Non applicable")</f>
        <v>0</v>
      </c>
      <c r="O54" s="81" t="str">
        <f t="shared" si="4"/>
        <v>NA</v>
      </c>
    </row>
    <row r="55" spans="1:15" x14ac:dyDescent="0.25">
      <c r="A55" s="78"/>
      <c r="B55" s="304"/>
      <c r="C55" s="70" t="s">
        <v>42</v>
      </c>
      <c r="D55" s="72">
        <f>COUNTIF('Audit croisé - Service 1'!$J32, "OUI")</f>
        <v>0</v>
      </c>
      <c r="E55" s="72">
        <f>COUNTIF('Audit croisé - Service 1'!$J32, "NON")</f>
        <v>0</v>
      </c>
      <c r="F55" s="72">
        <f>COUNTIF('Audit croisé - Service 1'!$J32, "Non applicable")</f>
        <v>0</v>
      </c>
      <c r="G55" s="81" t="str">
        <f t="shared" si="7"/>
        <v>NA</v>
      </c>
      <c r="I55" s="78"/>
      <c r="J55" s="304"/>
      <c r="K55" s="69" t="s">
        <v>42</v>
      </c>
      <c r="L55" s="72">
        <f>COUNTIF('Audit croisé - Service 2'!$J32, "OUI")</f>
        <v>0</v>
      </c>
      <c r="M55" s="72">
        <f>COUNTIF('Audit croisé - Service 2'!$J32, "NON")</f>
        <v>0</v>
      </c>
      <c r="N55" s="72">
        <f>COUNTIF('Audit croisé - Service 2'!$J32, "Non applicable")</f>
        <v>0</v>
      </c>
      <c r="O55" s="81" t="str">
        <f t="shared" si="4"/>
        <v>NA</v>
      </c>
    </row>
    <row r="56" spans="1:15" x14ac:dyDescent="0.25">
      <c r="A56" s="78"/>
      <c r="B56" s="304"/>
      <c r="C56" s="70" t="s">
        <v>43</v>
      </c>
      <c r="D56" s="72">
        <f>COUNTIF('Audit croisé - Service 1'!$J33, "OUI")</f>
        <v>0</v>
      </c>
      <c r="E56" s="72">
        <f>COUNTIF('Audit croisé - Service 1'!$J33, "NON")</f>
        <v>0</v>
      </c>
      <c r="F56" s="72">
        <f>COUNTIF('Audit croisé - Service 1'!$J33, "Non applicable")</f>
        <v>0</v>
      </c>
      <c r="G56" s="81" t="str">
        <f t="shared" si="7"/>
        <v>NA</v>
      </c>
      <c r="I56" s="78"/>
      <c r="J56" s="304"/>
      <c r="K56" s="69" t="s">
        <v>43</v>
      </c>
      <c r="L56" s="72">
        <f>COUNTIF('Audit croisé - Service 2'!$J33, "OUI")</f>
        <v>0</v>
      </c>
      <c r="M56" s="72">
        <f>COUNTIF('Audit croisé - Service 2'!$J33, "NON")</f>
        <v>0</v>
      </c>
      <c r="N56" s="72">
        <f>COUNTIF('Audit croisé - Service 2'!$J33, "Non applicable")</f>
        <v>0</v>
      </c>
      <c r="O56" s="81" t="str">
        <f t="shared" si="4"/>
        <v>NA</v>
      </c>
    </row>
    <row r="57" spans="1:15" x14ac:dyDescent="0.25">
      <c r="A57" s="78"/>
      <c r="B57" s="305"/>
      <c r="C57" s="70" t="s">
        <v>46</v>
      </c>
      <c r="D57" s="72">
        <f>COUNTIF('Audit croisé - Service 1'!$J34, "OUI")</f>
        <v>0</v>
      </c>
      <c r="E57" s="72">
        <f>COUNTIF('Audit croisé - Service 1'!$J34, "NON")</f>
        <v>0</v>
      </c>
      <c r="F57" s="72">
        <f>COUNTIF('Audit croisé - Service 1'!$J34, "Non applicable")</f>
        <v>0</v>
      </c>
      <c r="G57" s="81" t="str">
        <f t="shared" si="7"/>
        <v>NA</v>
      </c>
      <c r="I57" s="78"/>
      <c r="J57" s="305"/>
      <c r="K57" s="69" t="s">
        <v>46</v>
      </c>
      <c r="L57" s="72">
        <f>COUNTIF('Audit croisé - Service 2'!$J34, "OUI")</f>
        <v>0</v>
      </c>
      <c r="M57" s="72">
        <f>COUNTIF('Audit croisé - Service 2'!$J34, "NON")</f>
        <v>0</v>
      </c>
      <c r="N57" s="72">
        <f>COUNTIF('Audit croisé - Service 2'!$J34, "Non applicable")</f>
        <v>0</v>
      </c>
      <c r="O57" s="81" t="str">
        <f t="shared" si="4"/>
        <v>NA</v>
      </c>
    </row>
    <row r="58" spans="1:15" x14ac:dyDescent="0.25">
      <c r="A58" s="78"/>
      <c r="B58" s="303" t="s">
        <v>9</v>
      </c>
      <c r="C58" s="70" t="s">
        <v>41</v>
      </c>
      <c r="D58" s="72">
        <f>COUNTIF('Audit croisé - Service 1'!$J40, "OUI")</f>
        <v>0</v>
      </c>
      <c r="E58" s="72">
        <f>COUNTIF('Audit croisé - Service 1'!$J40, "NON")</f>
        <v>0</v>
      </c>
      <c r="F58" s="72">
        <f>COUNTIF('Audit croisé - Service 1'!$J40, "Non applicable")</f>
        <v>0</v>
      </c>
      <c r="G58" s="81" t="str">
        <f t="shared" si="7"/>
        <v>NA</v>
      </c>
      <c r="I58" s="78"/>
      <c r="J58" s="303" t="s">
        <v>9</v>
      </c>
      <c r="K58" s="69" t="s">
        <v>41</v>
      </c>
      <c r="L58" s="72">
        <f>COUNTIF('Audit croisé - Service 2'!$J40, "OUI")</f>
        <v>0</v>
      </c>
      <c r="M58" s="72">
        <f>COUNTIF('Audit croisé - Service 2'!$J40, "NON")</f>
        <v>0</v>
      </c>
      <c r="N58" s="72">
        <f>COUNTIF('Audit croisé - Service 2'!$J40, "Non applicable")</f>
        <v>0</v>
      </c>
      <c r="O58" s="81" t="str">
        <f t="shared" si="4"/>
        <v>NA</v>
      </c>
    </row>
    <row r="59" spans="1:15" x14ac:dyDescent="0.25">
      <c r="A59" s="78"/>
      <c r="B59" s="304"/>
      <c r="C59" s="70" t="s">
        <v>40</v>
      </c>
      <c r="D59" s="72">
        <f>COUNTIF('Audit croisé - Service 1'!$J41, "OUI")</f>
        <v>0</v>
      </c>
      <c r="E59" s="72">
        <f>COUNTIF('Audit croisé - Service 1'!$J41, "NON")</f>
        <v>0</v>
      </c>
      <c r="F59" s="72">
        <f>COUNTIF('Audit croisé - Service 1'!$J41, "Non applicable")</f>
        <v>0</v>
      </c>
      <c r="G59" s="81" t="str">
        <f t="shared" si="7"/>
        <v>NA</v>
      </c>
      <c r="I59" s="78"/>
      <c r="J59" s="304"/>
      <c r="K59" s="69" t="s">
        <v>40</v>
      </c>
      <c r="L59" s="72">
        <f>COUNTIF('Audit croisé - Service 2'!$J41, "OUI")</f>
        <v>0</v>
      </c>
      <c r="M59" s="72">
        <f>COUNTIF('Audit croisé - Service 2'!$J41, "NON")</f>
        <v>0</v>
      </c>
      <c r="N59" s="72">
        <f>COUNTIF('Audit croisé - Service 2'!$J41, "Non applicable")</f>
        <v>0</v>
      </c>
      <c r="O59" s="81" t="str">
        <f t="shared" si="4"/>
        <v>NA</v>
      </c>
    </row>
    <row r="60" spans="1:15" x14ac:dyDescent="0.25">
      <c r="A60" s="78"/>
      <c r="B60" s="304"/>
      <c r="C60" s="70" t="s">
        <v>42</v>
      </c>
      <c r="D60" s="72">
        <f>COUNTIF('Audit croisé - Service 1'!$J42, "OUI")</f>
        <v>0</v>
      </c>
      <c r="E60" s="72">
        <f>COUNTIF('Audit croisé - Service 1'!$J42, "NON")</f>
        <v>0</v>
      </c>
      <c r="F60" s="72">
        <f>COUNTIF('Audit croisé - Service 1'!$J42, "Non applicable")</f>
        <v>0</v>
      </c>
      <c r="G60" s="81" t="str">
        <f t="shared" si="7"/>
        <v>NA</v>
      </c>
      <c r="I60" s="78"/>
      <c r="J60" s="304"/>
      <c r="K60" s="69" t="s">
        <v>42</v>
      </c>
      <c r="L60" s="72">
        <f>COUNTIF('Audit croisé - Service 2'!$J42, "OUI")</f>
        <v>0</v>
      </c>
      <c r="M60" s="72">
        <f>COUNTIF('Audit croisé - Service 2'!$J42, "NON")</f>
        <v>0</v>
      </c>
      <c r="N60" s="72">
        <f>COUNTIF('Audit croisé - Service 2'!$J42, "Non applicable")</f>
        <v>0</v>
      </c>
      <c r="O60" s="81" t="str">
        <f t="shared" si="4"/>
        <v>NA</v>
      </c>
    </row>
    <row r="61" spans="1:15" x14ac:dyDescent="0.25">
      <c r="A61" s="78"/>
      <c r="B61" s="305"/>
      <c r="C61" s="70" t="s">
        <v>43</v>
      </c>
      <c r="D61" s="72">
        <f>COUNTIF('Audit croisé - Service 1'!$J43, "OUI")</f>
        <v>0</v>
      </c>
      <c r="E61" s="72">
        <f>COUNTIF('Audit croisé - Service 1'!$J43, "NON")</f>
        <v>0</v>
      </c>
      <c r="F61" s="72">
        <f>COUNTIF('Audit croisé - Service 1'!$J43, "Non applicable")</f>
        <v>0</v>
      </c>
      <c r="G61" s="81" t="str">
        <f t="shared" si="7"/>
        <v>NA</v>
      </c>
      <c r="I61" s="78"/>
      <c r="J61" s="305"/>
      <c r="K61" s="69" t="s">
        <v>43</v>
      </c>
      <c r="L61" s="72">
        <f>COUNTIF('Audit croisé - Service 2'!$J43, "OUI")</f>
        <v>0</v>
      </c>
      <c r="M61" s="72">
        <f>COUNTIF('Audit croisé - Service 2'!$J43, "NON")</f>
        <v>0</v>
      </c>
      <c r="N61" s="72">
        <f>COUNTIF('Audit croisé - Service 2'!$J43, "Non applicable")</f>
        <v>0</v>
      </c>
      <c r="O61" s="81" t="str">
        <f t="shared" si="4"/>
        <v>NA</v>
      </c>
    </row>
    <row r="62" spans="1:15" x14ac:dyDescent="0.25">
      <c r="A62" s="78"/>
      <c r="B62" s="303" t="s">
        <v>71</v>
      </c>
      <c r="C62" s="70" t="s">
        <v>41</v>
      </c>
      <c r="D62" s="72">
        <f>COUNTIF('Audit croisé - Service 1'!$J44, "OUI")</f>
        <v>0</v>
      </c>
      <c r="E62" s="72">
        <f>COUNTIF('Audit croisé - Service 1'!$J44, "NON")</f>
        <v>0</v>
      </c>
      <c r="F62" s="72">
        <f>COUNTIF('Audit croisé - Service 1'!$J44, "Non applicable")</f>
        <v>0</v>
      </c>
      <c r="G62" s="81" t="str">
        <f t="shared" si="7"/>
        <v>NA</v>
      </c>
      <c r="I62" s="78"/>
      <c r="J62" s="303" t="s">
        <v>71</v>
      </c>
      <c r="K62" s="69" t="s">
        <v>41</v>
      </c>
      <c r="L62" s="72">
        <f>COUNTIF('Audit croisé - Service 2'!$J44, "OUI")</f>
        <v>0</v>
      </c>
      <c r="M62" s="72">
        <f>COUNTIF('Audit croisé - Service 2'!$J44, "NON")</f>
        <v>0</v>
      </c>
      <c r="N62" s="72">
        <f>COUNTIF('Audit croisé - Service 2'!$J44, "Non applicable")</f>
        <v>0</v>
      </c>
      <c r="O62" s="81" t="str">
        <f t="shared" si="4"/>
        <v>NA</v>
      </c>
    </row>
    <row r="63" spans="1:15" x14ac:dyDescent="0.25">
      <c r="A63" s="78"/>
      <c r="B63" s="305"/>
      <c r="C63" s="70" t="s">
        <v>40</v>
      </c>
      <c r="D63" s="72">
        <f>COUNTIF('Audit croisé - Service 1'!$J45, "OUI")</f>
        <v>0</v>
      </c>
      <c r="E63" s="72">
        <f>COUNTIF('Audit croisé - Service 1'!$J45, "NON")</f>
        <v>0</v>
      </c>
      <c r="F63" s="72">
        <f>COUNTIF('Audit croisé - Service 1'!$J45, "Non applicable")</f>
        <v>0</v>
      </c>
      <c r="G63" s="81" t="str">
        <f t="shared" si="7"/>
        <v>NA</v>
      </c>
      <c r="I63" s="78"/>
      <c r="J63" s="305"/>
      <c r="K63" s="69" t="s">
        <v>40</v>
      </c>
      <c r="L63" s="72">
        <f>COUNTIF('Audit croisé - Service 2'!$J45, "OUI")</f>
        <v>0</v>
      </c>
      <c r="M63" s="72">
        <f>COUNTIF('Audit croisé - Service 2'!$J45, "NON")</f>
        <v>0</v>
      </c>
      <c r="N63" s="72">
        <f>COUNTIF('Audit croisé - Service 2'!$J45, "Non applicable")</f>
        <v>0</v>
      </c>
      <c r="O63" s="81" t="str">
        <f t="shared" si="4"/>
        <v>NA</v>
      </c>
    </row>
    <row r="64" spans="1:15" x14ac:dyDescent="0.25">
      <c r="A64" s="78"/>
      <c r="B64" s="74" t="s">
        <v>148</v>
      </c>
      <c r="C64" s="77"/>
      <c r="D64" s="76">
        <f>SUM(D25:D63)</f>
        <v>0</v>
      </c>
      <c r="E64" s="76">
        <f>SUM(E25:E63)</f>
        <v>0</v>
      </c>
      <c r="F64" s="76">
        <f>SUM(F25:F63)</f>
        <v>0</v>
      </c>
      <c r="G64" s="82" t="e">
        <f>AVERAGE(G25:G63)</f>
        <v>#DIV/0!</v>
      </c>
      <c r="I64" s="78"/>
      <c r="J64" s="74" t="s">
        <v>148</v>
      </c>
      <c r="K64" s="74"/>
      <c r="L64" s="76">
        <f>SUM(L25:L63)</f>
        <v>0</v>
      </c>
      <c r="M64" s="76">
        <f t="shared" ref="M64:N64" si="8">SUM(M25:M63)</f>
        <v>0</v>
      </c>
      <c r="N64" s="76">
        <f t="shared" si="8"/>
        <v>0</v>
      </c>
      <c r="O64" s="84" t="e">
        <f>AVERAGE(O25:O63)</f>
        <v>#DIV/0!</v>
      </c>
    </row>
    <row r="65" spans="1:15" x14ac:dyDescent="0.25">
      <c r="A65" s="78" t="s">
        <v>142</v>
      </c>
      <c r="B65" s="303" t="s">
        <v>69</v>
      </c>
      <c r="C65" s="70" t="s">
        <v>41</v>
      </c>
      <c r="D65" s="72">
        <f>COUNTIF('Audit croisé - Service 1'!$J46, "OUI")</f>
        <v>0</v>
      </c>
      <c r="E65" s="72">
        <f>COUNTIF('Audit croisé - Service 1'!$J46, "NON")</f>
        <v>0</v>
      </c>
      <c r="F65" s="72">
        <f>COUNTIF('Audit croisé - Service 1'!$J46, "Non applicable")</f>
        <v>0</v>
      </c>
      <c r="G65" s="81" t="str">
        <f>IFERROR($D65/($D65+$E65), "NA")</f>
        <v>NA</v>
      </c>
      <c r="I65" s="78" t="s">
        <v>142</v>
      </c>
      <c r="J65" s="303" t="s">
        <v>69</v>
      </c>
      <c r="K65" s="69" t="s">
        <v>41</v>
      </c>
      <c r="L65" s="72">
        <f>COUNTIF('Audit croisé - Service 2'!$J46, "OUI")</f>
        <v>0</v>
      </c>
      <c r="M65" s="72">
        <f>COUNTIF('Audit croisé - Service 2'!$J46, "NON")</f>
        <v>0</v>
      </c>
      <c r="N65" s="72">
        <f>COUNTIF('Audit croisé - Service 2'!$J46, "Non applicable")</f>
        <v>0</v>
      </c>
      <c r="O65" s="81" t="str">
        <f t="shared" si="4"/>
        <v>NA</v>
      </c>
    </row>
    <row r="66" spans="1:15" x14ac:dyDescent="0.25">
      <c r="A66" s="78"/>
      <c r="B66" s="304"/>
      <c r="C66" s="70" t="s">
        <v>40</v>
      </c>
      <c r="D66" s="72">
        <f>COUNTIF('Audit croisé - Service 1'!$J47, "OUI")</f>
        <v>0</v>
      </c>
      <c r="E66" s="72">
        <f>COUNTIF('Audit croisé - Service 1'!$J47, "NON")</f>
        <v>0</v>
      </c>
      <c r="F66" s="72">
        <f>COUNTIF('Audit croisé - Service 1'!$J47, "Non applicable")</f>
        <v>0</v>
      </c>
      <c r="G66" s="81" t="str">
        <f t="shared" ref="G66:G70" si="9">IFERROR($D66/($D66+$E66), "NA")</f>
        <v>NA</v>
      </c>
      <c r="I66" s="78"/>
      <c r="J66" s="304"/>
      <c r="K66" s="69" t="s">
        <v>40</v>
      </c>
      <c r="L66" s="72">
        <f>COUNTIF('Audit croisé - Service 2'!$J47, "OUI")</f>
        <v>0</v>
      </c>
      <c r="M66" s="72">
        <f>COUNTIF('Audit croisé - Service 2'!$J47, "NON")</f>
        <v>0</v>
      </c>
      <c r="N66" s="72">
        <f>COUNTIF('Audit croisé - Service 2'!$J47, "Non applicable")</f>
        <v>0</v>
      </c>
      <c r="O66" s="81" t="str">
        <f t="shared" si="4"/>
        <v>NA</v>
      </c>
    </row>
    <row r="67" spans="1:15" x14ac:dyDescent="0.25">
      <c r="A67" s="78"/>
      <c r="B67" s="304"/>
      <c r="C67" s="70" t="s">
        <v>42</v>
      </c>
      <c r="D67" s="72">
        <f>COUNTIF('Audit croisé - Service 1'!$J48, "OUI")</f>
        <v>0</v>
      </c>
      <c r="E67" s="72">
        <f>COUNTIF('Audit croisé - Service 1'!$J48, "NON")</f>
        <v>0</v>
      </c>
      <c r="F67" s="72">
        <f>COUNTIF('Audit croisé - Service 1'!$J48, "Non applicable")</f>
        <v>0</v>
      </c>
      <c r="G67" s="81" t="str">
        <f t="shared" si="9"/>
        <v>NA</v>
      </c>
      <c r="I67" s="78"/>
      <c r="J67" s="304"/>
      <c r="K67" s="69" t="s">
        <v>42</v>
      </c>
      <c r="L67" s="72">
        <f>COUNTIF('Audit croisé - Service 2'!$J48, "OUI")</f>
        <v>0</v>
      </c>
      <c r="M67" s="72">
        <f>COUNTIF('Audit croisé - Service 2'!$J48, "NON")</f>
        <v>0</v>
      </c>
      <c r="N67" s="72">
        <f>COUNTIF('Audit croisé - Service 2'!$J48, "Non applicable")</f>
        <v>0</v>
      </c>
      <c r="O67" s="81" t="str">
        <f t="shared" si="4"/>
        <v>NA</v>
      </c>
    </row>
    <row r="68" spans="1:15" x14ac:dyDescent="0.25">
      <c r="A68" s="78"/>
      <c r="B68" s="304"/>
      <c r="C68" s="70" t="s">
        <v>43</v>
      </c>
      <c r="D68" s="72">
        <f>COUNTIF('Audit croisé - Service 1'!$J49, "OUI")</f>
        <v>0</v>
      </c>
      <c r="E68" s="72">
        <f>COUNTIF('Audit croisé - Service 1'!$J49, "NON")</f>
        <v>0</v>
      </c>
      <c r="F68" s="72">
        <f>COUNTIF('Audit croisé - Service 1'!$J49, "Non applicable")</f>
        <v>0</v>
      </c>
      <c r="G68" s="81" t="str">
        <f t="shared" si="9"/>
        <v>NA</v>
      </c>
      <c r="I68" s="78"/>
      <c r="J68" s="304"/>
      <c r="K68" s="69" t="s">
        <v>43</v>
      </c>
      <c r="L68" s="72">
        <f>COUNTIF('Audit croisé - Service 2'!$J49, "OUI")</f>
        <v>0</v>
      </c>
      <c r="M68" s="72">
        <f>COUNTIF('Audit croisé - Service 2'!$J49, "NON")</f>
        <v>0</v>
      </c>
      <c r="N68" s="72">
        <f>COUNTIF('Audit croisé - Service 2'!$J49, "Non applicable")</f>
        <v>0</v>
      </c>
      <c r="O68" s="81" t="str">
        <f t="shared" si="4"/>
        <v>NA</v>
      </c>
    </row>
    <row r="69" spans="1:15" x14ac:dyDescent="0.25">
      <c r="A69" s="78"/>
      <c r="B69" s="304"/>
      <c r="C69" s="70" t="s">
        <v>46</v>
      </c>
      <c r="D69" s="72">
        <f>COUNTIF('Audit croisé - Service 1'!$J50, "OUI")</f>
        <v>0</v>
      </c>
      <c r="E69" s="72">
        <f>COUNTIF('Audit croisé - Service 1'!$J50, "NON")</f>
        <v>0</v>
      </c>
      <c r="F69" s="72">
        <f>COUNTIF('Audit croisé - Service 1'!$J50, "Non applicable")</f>
        <v>0</v>
      </c>
      <c r="G69" s="81" t="str">
        <f t="shared" si="9"/>
        <v>NA</v>
      </c>
      <c r="I69" s="78"/>
      <c r="J69" s="304"/>
      <c r="K69" s="69" t="s">
        <v>46</v>
      </c>
      <c r="L69" s="72">
        <f>COUNTIF('Audit croisé - Service 2'!$J50, "OUI")</f>
        <v>0</v>
      </c>
      <c r="M69" s="72">
        <f>COUNTIF('Audit croisé - Service 2'!$J50, "NON")</f>
        <v>0</v>
      </c>
      <c r="N69" s="72">
        <f>COUNTIF('Audit croisé - Service 2'!$J50, "Non applicable")</f>
        <v>0</v>
      </c>
      <c r="O69" s="81" t="str">
        <f t="shared" si="4"/>
        <v>NA</v>
      </c>
    </row>
    <row r="70" spans="1:15" x14ac:dyDescent="0.25">
      <c r="A70" s="78"/>
      <c r="B70" s="305"/>
      <c r="C70" s="70" t="s">
        <v>47</v>
      </c>
      <c r="D70" s="72">
        <f>COUNTIF('Audit croisé - Service 1'!$J51, "OUI")</f>
        <v>0</v>
      </c>
      <c r="E70" s="72">
        <f>COUNTIF('Audit croisé - Service 1'!$J51, "NON")</f>
        <v>0</v>
      </c>
      <c r="F70" s="72">
        <f>COUNTIF('Audit croisé - Service 1'!$J51, "Non applicable")</f>
        <v>0</v>
      </c>
      <c r="G70" s="81" t="str">
        <f t="shared" si="9"/>
        <v>NA</v>
      </c>
      <c r="I70" s="78"/>
      <c r="J70" s="305"/>
      <c r="K70" s="69" t="s">
        <v>47</v>
      </c>
      <c r="L70" s="72">
        <f>COUNTIF('Audit croisé - Service 2'!$J51, "OUI")</f>
        <v>0</v>
      </c>
      <c r="M70" s="72">
        <f>COUNTIF('Audit croisé - Service 2'!$J51, "NON")</f>
        <v>0</v>
      </c>
      <c r="N70" s="72">
        <f>COUNTIF('Audit croisé - Service 2'!$J51, "Non applicable")</f>
        <v>0</v>
      </c>
      <c r="O70" s="81" t="str">
        <f t="shared" si="4"/>
        <v>NA</v>
      </c>
    </row>
    <row r="71" spans="1:15" x14ac:dyDescent="0.25">
      <c r="A71" s="78"/>
      <c r="B71" s="74" t="s">
        <v>148</v>
      </c>
      <c r="C71" s="77"/>
      <c r="D71" s="76">
        <f>SUM(D65:D70)</f>
        <v>0</v>
      </c>
      <c r="E71" s="76">
        <f>SUM(E65:E70)</f>
        <v>0</v>
      </c>
      <c r="F71" s="76">
        <f>SUM(F65:F70)</f>
        <v>0</v>
      </c>
      <c r="G71" s="84" t="e">
        <f>AVERAGE(G65:G70)</f>
        <v>#DIV/0!</v>
      </c>
      <c r="I71" s="78"/>
      <c r="J71" s="74" t="s">
        <v>148</v>
      </c>
      <c r="K71" s="74"/>
      <c r="L71" s="74">
        <f>SUM(L65:L70)</f>
        <v>0</v>
      </c>
      <c r="M71" s="74">
        <f t="shared" ref="M71:N71" si="10">SUM(M65:M70)</f>
        <v>0</v>
      </c>
      <c r="N71" s="74">
        <f t="shared" si="10"/>
        <v>0</v>
      </c>
      <c r="O71" s="84" t="e">
        <f>AVERAGE(O65:O70)</f>
        <v>#DIV/0!</v>
      </c>
    </row>
    <row r="72" spans="1:15" ht="15.75" thickBot="1" x14ac:dyDescent="0.3">
      <c r="A72" s="85" t="s">
        <v>143</v>
      </c>
      <c r="B72" s="86" t="s">
        <v>81</v>
      </c>
      <c r="C72" s="87" t="s">
        <v>41</v>
      </c>
      <c r="D72" s="88">
        <f>COUNTIF('Audit croisé - Service 1'!$J57, "OUI")</f>
        <v>0</v>
      </c>
      <c r="E72" s="88">
        <f>COUNTIF('Audit croisé - Service 1'!$J57, "NON")</f>
        <v>0</v>
      </c>
      <c r="F72" s="88">
        <f>COUNTIF('Audit croisé - Service 1'!$J57, "Non applicable")</f>
        <v>0</v>
      </c>
      <c r="G72" s="89" t="str">
        <f>IFERROR($D72/($D72+$E72), "NA")</f>
        <v>NA</v>
      </c>
      <c r="I72" s="85" t="s">
        <v>143</v>
      </c>
      <c r="J72" s="86" t="s">
        <v>81</v>
      </c>
      <c r="K72" s="86" t="s">
        <v>41</v>
      </c>
      <c r="L72" s="88">
        <f>COUNTIF('Audit croisé - Service 2'!$J57, "OUI")</f>
        <v>0</v>
      </c>
      <c r="M72" s="88">
        <f>COUNTIF('Audit croisé - Service 2'!$J57, "NON")</f>
        <v>0</v>
      </c>
      <c r="N72" s="88">
        <f>COUNTIF('Audit croisé - Service 2'!$J57, "Non applicable")</f>
        <v>0</v>
      </c>
      <c r="O72" s="89" t="str">
        <f t="shared" si="4"/>
        <v>NA</v>
      </c>
    </row>
    <row r="73" spans="1:15" x14ac:dyDescent="0.25">
      <c r="D73" s="67"/>
      <c r="E73" s="67"/>
      <c r="F73" s="67"/>
      <c r="G73" s="67"/>
    </row>
    <row r="74" spans="1:15" x14ac:dyDescent="0.25">
      <c r="D74" s="67"/>
      <c r="E74" s="67"/>
      <c r="F74" s="67"/>
      <c r="G74" s="67"/>
    </row>
    <row r="75" spans="1:15" x14ac:dyDescent="0.25">
      <c r="D75" s="67"/>
      <c r="E75" s="67"/>
      <c r="F75" s="67"/>
      <c r="G75" s="67"/>
    </row>
    <row r="76" spans="1:15" x14ac:dyDescent="0.25">
      <c r="D76" s="67"/>
      <c r="E76" s="67"/>
      <c r="F76" s="67"/>
      <c r="G76" s="67"/>
    </row>
    <row r="77" spans="1:15" x14ac:dyDescent="0.25">
      <c r="D77" s="67"/>
      <c r="E77" s="67"/>
      <c r="F77" s="67"/>
      <c r="G77" s="67"/>
    </row>
    <row r="78" spans="1:15" x14ac:dyDescent="0.25">
      <c r="D78" s="67"/>
      <c r="E78" s="67"/>
      <c r="F78" s="67"/>
      <c r="G78" s="67"/>
    </row>
    <row r="79" spans="1:15" x14ac:dyDescent="0.25">
      <c r="D79" s="67"/>
      <c r="E79" s="67"/>
      <c r="F79" s="67"/>
      <c r="G79" s="67"/>
    </row>
  </sheetData>
  <mergeCells count="42">
    <mergeCell ref="J19:J23"/>
    <mergeCell ref="J15:J17"/>
    <mergeCell ref="J13:J14"/>
    <mergeCell ref="J8:J11"/>
    <mergeCell ref="B8:B11"/>
    <mergeCell ref="B13:B14"/>
    <mergeCell ref="B15:B17"/>
    <mergeCell ref="B19:B23"/>
    <mergeCell ref="B53:B57"/>
    <mergeCell ref="B58:B61"/>
    <mergeCell ref="B62:B63"/>
    <mergeCell ref="B65:B70"/>
    <mergeCell ref="J65:J70"/>
    <mergeCell ref="J62:J63"/>
    <mergeCell ref="J58:J61"/>
    <mergeCell ref="J53:J57"/>
    <mergeCell ref="L46:L48"/>
    <mergeCell ref="M46:M48"/>
    <mergeCell ref="N46:N48"/>
    <mergeCell ref="O46:O48"/>
    <mergeCell ref="J46:J52"/>
    <mergeCell ref="B46:B52"/>
    <mergeCell ref="D46:D48"/>
    <mergeCell ref="E46:E48"/>
    <mergeCell ref="F46:F48"/>
    <mergeCell ref="G46:G48"/>
    <mergeCell ref="A5:G5"/>
    <mergeCell ref="I5:O5"/>
    <mergeCell ref="D37:D43"/>
    <mergeCell ref="E37:E43"/>
    <mergeCell ref="F37:F43"/>
    <mergeCell ref="G37:G43"/>
    <mergeCell ref="B25:B28"/>
    <mergeCell ref="B29:B34"/>
    <mergeCell ref="B35:B45"/>
    <mergeCell ref="L37:L43"/>
    <mergeCell ref="M37:M43"/>
    <mergeCell ref="N37:N43"/>
    <mergeCell ref="O37:O43"/>
    <mergeCell ref="J35:J45"/>
    <mergeCell ref="J29:J34"/>
    <mergeCell ref="J25:J28"/>
  </mergeCells>
  <phoneticPr fontId="19"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66639-1AEF-4185-8D37-19456CB4CB1D}">
  <sheetPr codeName="Feuil7">
    <tabColor theme="7" tint="0.59999389629810485"/>
    <pageSetUpPr fitToPage="1"/>
  </sheetPr>
  <dimension ref="A1:K57"/>
  <sheetViews>
    <sheetView tabSelected="1" view="pageBreakPreview" zoomScale="55" zoomScaleNormal="70" zoomScaleSheetLayoutView="55" workbookViewId="0">
      <pane xSplit="2" ySplit="1" topLeftCell="C29" activePane="bottomRight" state="frozen"/>
      <selection pane="topRight" activeCell="C1" sqref="C1"/>
      <selection pane="bottomLeft" activeCell="A2" sqref="A2"/>
      <selection pane="bottomRight" activeCell="G30" sqref="G30"/>
    </sheetView>
  </sheetViews>
  <sheetFormatPr baseColWidth="10" defaultColWidth="11.5703125" defaultRowHeight="15.75" x14ac:dyDescent="0.25"/>
  <cols>
    <col min="1" max="1" width="19.140625" style="102" customWidth="1"/>
    <col min="2" max="2" width="8.7109375" style="102" customWidth="1"/>
    <col min="3" max="3" width="29.5703125" style="102" customWidth="1"/>
    <col min="4" max="4" width="13.28515625" style="102" customWidth="1"/>
    <col min="5" max="5" width="12.7109375" style="102" customWidth="1"/>
    <col min="6" max="6" width="52.7109375" style="102" customWidth="1"/>
    <col min="7" max="7" width="180.85546875" style="102" customWidth="1"/>
    <col min="8" max="8" width="21.140625" style="102" customWidth="1"/>
    <col min="9" max="9" width="90.7109375" style="114" customWidth="1"/>
    <col min="10" max="10" width="24.140625" style="102" customWidth="1"/>
    <col min="11" max="11" width="25.7109375" style="102" customWidth="1"/>
    <col min="12" max="16384" width="11.5703125" style="102"/>
  </cols>
  <sheetData>
    <row r="1" spans="1:11" ht="63" x14ac:dyDescent="0.25">
      <c r="A1" s="98" t="s">
        <v>0</v>
      </c>
      <c r="B1" s="98" t="s">
        <v>1</v>
      </c>
      <c r="C1" s="98" t="s">
        <v>2</v>
      </c>
      <c r="D1" s="98" t="s">
        <v>4</v>
      </c>
      <c r="E1" s="98" t="s">
        <v>36</v>
      </c>
      <c r="F1" s="98" t="s">
        <v>5</v>
      </c>
      <c r="G1" s="98" t="s">
        <v>90</v>
      </c>
      <c r="H1" s="98" t="s">
        <v>61</v>
      </c>
      <c r="I1" s="99" t="s">
        <v>91</v>
      </c>
      <c r="J1" s="100" t="s">
        <v>151</v>
      </c>
      <c r="K1" s="101" t="s">
        <v>31</v>
      </c>
    </row>
    <row r="2" spans="1:11" ht="78.75" customHeight="1" x14ac:dyDescent="0.25">
      <c r="A2" s="223" t="s">
        <v>74</v>
      </c>
      <c r="B2" s="311" t="s">
        <v>64</v>
      </c>
      <c r="C2" s="312" t="s">
        <v>169</v>
      </c>
      <c r="D2" s="311" t="s">
        <v>15</v>
      </c>
      <c r="E2" s="103" t="s">
        <v>33</v>
      </c>
      <c r="F2" s="127" t="s">
        <v>170</v>
      </c>
      <c r="G2" s="151" t="s">
        <v>171</v>
      </c>
      <c r="H2" s="166" t="s">
        <v>104</v>
      </c>
      <c r="I2" s="117" t="s">
        <v>101</v>
      </c>
      <c r="J2" s="150"/>
      <c r="K2" s="150"/>
    </row>
    <row r="3" spans="1:11" ht="132" customHeight="1" x14ac:dyDescent="0.25">
      <c r="A3" s="224"/>
      <c r="B3" s="311"/>
      <c r="C3" s="312"/>
      <c r="D3" s="311"/>
      <c r="E3" s="103" t="s">
        <v>33</v>
      </c>
      <c r="F3" s="181" t="s">
        <v>282</v>
      </c>
      <c r="G3" s="151" t="s">
        <v>167</v>
      </c>
      <c r="H3" s="166" t="s">
        <v>104</v>
      </c>
      <c r="I3" s="116"/>
      <c r="J3" s="150"/>
      <c r="K3" s="150"/>
    </row>
    <row r="4" spans="1:11" ht="334.5" customHeight="1" x14ac:dyDescent="0.25">
      <c r="A4" s="224"/>
      <c r="B4" s="311"/>
      <c r="C4" s="312"/>
      <c r="D4" s="311"/>
      <c r="E4" s="149" t="s">
        <v>33</v>
      </c>
      <c r="F4" s="127" t="s">
        <v>168</v>
      </c>
      <c r="G4" s="151" t="s">
        <v>172</v>
      </c>
      <c r="H4" s="166" t="s">
        <v>104</v>
      </c>
      <c r="I4" s="117" t="s">
        <v>102</v>
      </c>
      <c r="J4" s="150"/>
      <c r="K4" s="150"/>
    </row>
    <row r="5" spans="1:11" ht="149.25" customHeight="1" x14ac:dyDescent="0.25">
      <c r="A5" s="224"/>
      <c r="B5" s="311"/>
      <c r="C5" s="312"/>
      <c r="D5" s="311"/>
      <c r="E5" s="149" t="s">
        <v>33</v>
      </c>
      <c r="F5" s="128" t="s">
        <v>173</v>
      </c>
      <c r="G5" s="152" t="s">
        <v>257</v>
      </c>
      <c r="H5" s="166" t="s">
        <v>104</v>
      </c>
      <c r="I5" s="117" t="s">
        <v>164</v>
      </c>
      <c r="J5" s="150"/>
      <c r="K5" s="150"/>
    </row>
    <row r="6" spans="1:11" ht="204" customHeight="1" x14ac:dyDescent="0.25">
      <c r="A6" s="224"/>
      <c r="B6" s="309" t="s">
        <v>65</v>
      </c>
      <c r="C6" s="314" t="s">
        <v>159</v>
      </c>
      <c r="D6" s="309" t="s">
        <v>6</v>
      </c>
      <c r="E6" s="103" t="s">
        <v>33</v>
      </c>
      <c r="F6" s="129" t="s">
        <v>175</v>
      </c>
      <c r="G6" s="120" t="s">
        <v>174</v>
      </c>
      <c r="H6" s="182" t="s">
        <v>92</v>
      </c>
      <c r="I6" s="117" t="s">
        <v>94</v>
      </c>
      <c r="J6" s="150"/>
      <c r="K6" s="105"/>
    </row>
    <row r="7" spans="1:11" ht="168" x14ac:dyDescent="0.25">
      <c r="A7" s="224"/>
      <c r="B7" s="309"/>
      <c r="C7" s="314"/>
      <c r="D7" s="309"/>
      <c r="E7" s="103" t="s">
        <v>33</v>
      </c>
      <c r="F7" s="126" t="s">
        <v>177</v>
      </c>
      <c r="G7" s="130" t="s">
        <v>176</v>
      </c>
      <c r="H7" s="166" t="s">
        <v>104</v>
      </c>
      <c r="I7" s="131" t="s">
        <v>184</v>
      </c>
      <c r="J7" s="150"/>
      <c r="K7" s="105"/>
    </row>
    <row r="8" spans="1:11" ht="112.5" x14ac:dyDescent="0.25">
      <c r="A8" s="224"/>
      <c r="B8" s="309"/>
      <c r="C8" s="314"/>
      <c r="D8" s="309"/>
      <c r="E8" s="103" t="s">
        <v>33</v>
      </c>
      <c r="F8" s="126" t="s">
        <v>180</v>
      </c>
      <c r="G8" s="120" t="s">
        <v>181</v>
      </c>
      <c r="H8" s="182" t="s">
        <v>92</v>
      </c>
      <c r="I8" s="117" t="s">
        <v>95</v>
      </c>
      <c r="J8" s="150"/>
      <c r="K8" s="105"/>
    </row>
    <row r="9" spans="1:11" ht="57" customHeight="1" x14ac:dyDescent="0.25">
      <c r="A9" s="224"/>
      <c r="B9" s="309"/>
      <c r="C9" s="314"/>
      <c r="D9" s="309"/>
      <c r="E9" s="103" t="s">
        <v>33</v>
      </c>
      <c r="F9" s="134" t="s">
        <v>283</v>
      </c>
      <c r="G9" s="120" t="s">
        <v>183</v>
      </c>
      <c r="H9" s="183" t="s">
        <v>92</v>
      </c>
      <c r="I9" s="117" t="s">
        <v>153</v>
      </c>
      <c r="J9" s="110"/>
      <c r="K9" s="105"/>
    </row>
    <row r="10" spans="1:11" ht="75" x14ac:dyDescent="0.25">
      <c r="A10" s="224"/>
      <c r="B10" s="309"/>
      <c r="C10" s="314"/>
      <c r="D10" s="309"/>
      <c r="E10" s="103" t="s">
        <v>33</v>
      </c>
      <c r="F10" s="122" t="s">
        <v>284</v>
      </c>
      <c r="G10" s="120" t="s">
        <v>179</v>
      </c>
      <c r="H10" s="182" t="s">
        <v>92</v>
      </c>
      <c r="I10" s="118"/>
      <c r="J10" s="150"/>
      <c r="K10" s="105"/>
    </row>
    <row r="11" spans="1:11" ht="105" customHeight="1" x14ac:dyDescent="0.25">
      <c r="A11" s="224"/>
      <c r="B11" s="309"/>
      <c r="C11" s="314"/>
      <c r="D11" s="309"/>
      <c r="E11" s="103" t="s">
        <v>33</v>
      </c>
      <c r="F11" s="122" t="s">
        <v>182</v>
      </c>
      <c r="G11" s="120" t="s">
        <v>178</v>
      </c>
      <c r="H11" s="182" t="s">
        <v>92</v>
      </c>
      <c r="I11" s="117" t="s">
        <v>107</v>
      </c>
      <c r="J11" s="150"/>
      <c r="K11" s="105"/>
    </row>
    <row r="12" spans="1:11" ht="287.45" customHeight="1" x14ac:dyDescent="0.25">
      <c r="A12" s="224"/>
      <c r="B12" s="309" t="s">
        <v>66</v>
      </c>
      <c r="C12" s="310" t="s">
        <v>194</v>
      </c>
      <c r="D12" s="309" t="s">
        <v>6</v>
      </c>
      <c r="E12" s="103" t="s">
        <v>33</v>
      </c>
      <c r="F12" s="126" t="s">
        <v>185</v>
      </c>
      <c r="G12" s="152" t="s">
        <v>186</v>
      </c>
      <c r="H12" s="184" t="s">
        <v>8</v>
      </c>
      <c r="I12" s="117" t="s">
        <v>187</v>
      </c>
      <c r="J12" s="150"/>
      <c r="K12" s="105"/>
    </row>
    <row r="13" spans="1:11" ht="136.15" customHeight="1" x14ac:dyDescent="0.25">
      <c r="A13" s="224"/>
      <c r="B13" s="309"/>
      <c r="C13" s="310"/>
      <c r="D13" s="309"/>
      <c r="E13" s="103" t="s">
        <v>33</v>
      </c>
      <c r="F13" s="134" t="s">
        <v>195</v>
      </c>
      <c r="G13" s="133" t="s">
        <v>188</v>
      </c>
      <c r="H13" s="185" t="s">
        <v>8</v>
      </c>
      <c r="I13" s="132" t="s">
        <v>258</v>
      </c>
      <c r="J13" s="150"/>
      <c r="K13" s="105"/>
    </row>
    <row r="14" spans="1:11" ht="206.25" x14ac:dyDescent="0.25">
      <c r="A14" s="224"/>
      <c r="B14" s="309"/>
      <c r="C14" s="310"/>
      <c r="D14" s="309"/>
      <c r="E14" s="220" t="s">
        <v>33</v>
      </c>
      <c r="F14" s="217" t="s">
        <v>193</v>
      </c>
      <c r="G14" s="121" t="s">
        <v>189</v>
      </c>
      <c r="H14" s="182" t="s">
        <v>92</v>
      </c>
      <c r="I14" s="197" t="s">
        <v>96</v>
      </c>
      <c r="J14" s="317"/>
      <c r="K14" s="105"/>
    </row>
    <row r="15" spans="1:11" ht="257.45" customHeight="1" x14ac:dyDescent="0.25">
      <c r="A15" s="224"/>
      <c r="B15" s="309"/>
      <c r="C15" s="310"/>
      <c r="D15" s="309"/>
      <c r="E15" s="221"/>
      <c r="F15" s="218"/>
      <c r="G15" s="152" t="s">
        <v>190</v>
      </c>
      <c r="H15" s="184" t="s">
        <v>8</v>
      </c>
      <c r="I15" s="198"/>
      <c r="J15" s="317"/>
      <c r="K15" s="105"/>
    </row>
    <row r="16" spans="1:11" ht="36.75" customHeight="1" x14ac:dyDescent="0.25">
      <c r="A16" s="224"/>
      <c r="B16" s="309"/>
      <c r="C16" s="310"/>
      <c r="D16" s="309"/>
      <c r="E16" s="221"/>
      <c r="F16" s="218"/>
      <c r="G16" s="152" t="s">
        <v>196</v>
      </c>
      <c r="H16" s="184" t="s">
        <v>8</v>
      </c>
      <c r="I16" s="198"/>
      <c r="J16" s="317"/>
      <c r="K16" s="105"/>
    </row>
    <row r="17" spans="1:11" ht="74.45" customHeight="1" x14ac:dyDescent="0.25">
      <c r="A17" s="224"/>
      <c r="B17" s="309"/>
      <c r="C17" s="310"/>
      <c r="D17" s="309"/>
      <c r="E17" s="221"/>
      <c r="F17" s="218"/>
      <c r="G17" s="135" t="s">
        <v>197</v>
      </c>
      <c r="H17" s="184" t="s">
        <v>8</v>
      </c>
      <c r="I17" s="198"/>
      <c r="J17" s="317"/>
      <c r="K17" s="105"/>
    </row>
    <row r="18" spans="1:11" ht="75" x14ac:dyDescent="0.25">
      <c r="A18" s="224"/>
      <c r="B18" s="309"/>
      <c r="C18" s="310"/>
      <c r="D18" s="309"/>
      <c r="E18" s="221"/>
      <c r="F18" s="218"/>
      <c r="G18" s="152" t="s">
        <v>199</v>
      </c>
      <c r="H18" s="184" t="s">
        <v>8</v>
      </c>
      <c r="I18" s="198"/>
      <c r="J18" s="317"/>
      <c r="K18" s="105"/>
    </row>
    <row r="19" spans="1:11" ht="37.5" x14ac:dyDescent="0.25">
      <c r="A19" s="224"/>
      <c r="B19" s="309"/>
      <c r="C19" s="310"/>
      <c r="D19" s="309"/>
      <c r="E19" s="221"/>
      <c r="F19" s="218"/>
      <c r="G19" s="135" t="s">
        <v>198</v>
      </c>
      <c r="H19" s="184" t="s">
        <v>8</v>
      </c>
      <c r="I19" s="198"/>
      <c r="J19" s="317"/>
      <c r="K19" s="105"/>
    </row>
    <row r="20" spans="1:11" ht="78" customHeight="1" x14ac:dyDescent="0.25">
      <c r="A20" s="224"/>
      <c r="B20" s="309"/>
      <c r="C20" s="310"/>
      <c r="D20" s="309"/>
      <c r="E20" s="221"/>
      <c r="F20" s="218"/>
      <c r="G20" s="135" t="s">
        <v>200</v>
      </c>
      <c r="H20" s="184" t="s">
        <v>8</v>
      </c>
      <c r="I20" s="199"/>
      <c r="J20" s="317"/>
      <c r="K20" s="105"/>
    </row>
    <row r="21" spans="1:11" ht="135" customHeight="1" x14ac:dyDescent="0.25">
      <c r="A21" s="224"/>
      <c r="B21" s="309"/>
      <c r="C21" s="310"/>
      <c r="D21" s="309"/>
      <c r="E21" s="103" t="s">
        <v>33</v>
      </c>
      <c r="F21" s="126" t="s">
        <v>191</v>
      </c>
      <c r="G21" s="152" t="s">
        <v>201</v>
      </c>
      <c r="H21" s="164" t="s">
        <v>8</v>
      </c>
      <c r="I21" s="104"/>
      <c r="J21" s="150"/>
      <c r="K21" s="105"/>
    </row>
    <row r="22" spans="1:11" ht="198" customHeight="1" x14ac:dyDescent="0.25">
      <c r="A22" s="224"/>
      <c r="B22" s="309"/>
      <c r="C22" s="310"/>
      <c r="D22" s="309"/>
      <c r="E22" s="103" t="s">
        <v>33</v>
      </c>
      <c r="F22" s="126" t="s">
        <v>192</v>
      </c>
      <c r="G22" s="150" t="s">
        <v>259</v>
      </c>
      <c r="H22" s="164" t="s">
        <v>70</v>
      </c>
      <c r="I22" s="104"/>
      <c r="J22" s="150"/>
      <c r="K22" s="105"/>
    </row>
    <row r="23" spans="1:11" ht="111.75" customHeight="1" x14ac:dyDescent="0.25">
      <c r="A23" s="224"/>
      <c r="B23" s="208" t="s">
        <v>72</v>
      </c>
      <c r="C23" s="214" t="s">
        <v>160</v>
      </c>
      <c r="D23" s="208" t="s">
        <v>15</v>
      </c>
      <c r="E23" s="103" t="s">
        <v>33</v>
      </c>
      <c r="F23" s="211" t="s">
        <v>202</v>
      </c>
      <c r="G23" s="151" t="s">
        <v>292</v>
      </c>
      <c r="H23" s="182" t="s">
        <v>92</v>
      </c>
      <c r="I23" s="200" t="s">
        <v>108</v>
      </c>
      <c r="J23" s="317"/>
      <c r="K23" s="105"/>
    </row>
    <row r="24" spans="1:11" ht="150.75" customHeight="1" x14ac:dyDescent="0.25">
      <c r="A24" s="224"/>
      <c r="B24" s="209"/>
      <c r="C24" s="215"/>
      <c r="D24" s="209"/>
      <c r="E24" s="103" t="s">
        <v>33</v>
      </c>
      <c r="F24" s="212"/>
      <c r="G24" s="151" t="s">
        <v>260</v>
      </c>
      <c r="H24" s="203" t="s">
        <v>8</v>
      </c>
      <c r="I24" s="201"/>
      <c r="J24" s="317"/>
      <c r="K24" s="105"/>
    </row>
    <row r="25" spans="1:11" ht="130.5" customHeight="1" x14ac:dyDescent="0.25">
      <c r="A25" s="224"/>
      <c r="B25" s="209"/>
      <c r="C25" s="215"/>
      <c r="D25" s="209"/>
      <c r="E25" s="103" t="s">
        <v>33</v>
      </c>
      <c r="F25" s="213"/>
      <c r="G25" s="139" t="s">
        <v>267</v>
      </c>
      <c r="H25" s="204"/>
      <c r="I25" s="202"/>
      <c r="J25" s="317"/>
      <c r="K25" s="105"/>
    </row>
    <row r="26" spans="1:11" ht="147" x14ac:dyDescent="0.25">
      <c r="A26" s="224"/>
      <c r="B26" s="209"/>
      <c r="C26" s="215"/>
      <c r="D26" s="209"/>
      <c r="E26" s="103" t="s">
        <v>33</v>
      </c>
      <c r="F26" s="136" t="s">
        <v>203</v>
      </c>
      <c r="G26" s="151" t="s">
        <v>261</v>
      </c>
      <c r="H26" s="164" t="s">
        <v>8</v>
      </c>
      <c r="I26" s="117" t="s">
        <v>97</v>
      </c>
      <c r="J26" s="150"/>
      <c r="K26" s="105"/>
    </row>
    <row r="27" spans="1:11" ht="217.15" customHeight="1" x14ac:dyDescent="0.25">
      <c r="A27" s="224"/>
      <c r="B27" s="209"/>
      <c r="C27" s="215"/>
      <c r="D27" s="209"/>
      <c r="E27" s="103" t="s">
        <v>33</v>
      </c>
      <c r="F27" s="136" t="s">
        <v>207</v>
      </c>
      <c r="G27" s="151" t="s">
        <v>262</v>
      </c>
      <c r="H27" s="164" t="s">
        <v>8</v>
      </c>
      <c r="I27" s="116"/>
      <c r="J27" s="150"/>
      <c r="K27" s="105"/>
    </row>
    <row r="28" spans="1:11" ht="102" customHeight="1" x14ac:dyDescent="0.25">
      <c r="A28" s="224"/>
      <c r="B28" s="209"/>
      <c r="C28" s="215"/>
      <c r="D28" s="209"/>
      <c r="E28" s="103" t="s">
        <v>33</v>
      </c>
      <c r="F28" s="136" t="s">
        <v>209</v>
      </c>
      <c r="G28" s="151" t="s">
        <v>204</v>
      </c>
      <c r="H28" s="164" t="s">
        <v>8</v>
      </c>
      <c r="I28" s="117" t="s">
        <v>98</v>
      </c>
      <c r="J28" s="150"/>
      <c r="K28" s="105"/>
    </row>
    <row r="29" spans="1:11" ht="126.75" customHeight="1" x14ac:dyDescent="0.25">
      <c r="A29" s="224"/>
      <c r="B29" s="209"/>
      <c r="C29" s="215"/>
      <c r="D29" s="209"/>
      <c r="E29" s="103" t="s">
        <v>33</v>
      </c>
      <c r="F29" s="136" t="s">
        <v>208</v>
      </c>
      <c r="G29" s="151" t="s">
        <v>205</v>
      </c>
      <c r="H29" s="164" t="s">
        <v>8</v>
      </c>
      <c r="I29" s="117" t="s">
        <v>206</v>
      </c>
      <c r="J29" s="150"/>
      <c r="K29" s="105"/>
    </row>
    <row r="30" spans="1:11" ht="158.25" customHeight="1" x14ac:dyDescent="0.25">
      <c r="A30" s="224"/>
      <c r="B30" s="311" t="s">
        <v>67</v>
      </c>
      <c r="C30" s="312" t="s">
        <v>210</v>
      </c>
      <c r="D30" s="311" t="s">
        <v>15</v>
      </c>
      <c r="E30" s="103" t="s">
        <v>33</v>
      </c>
      <c r="F30" s="127" t="s">
        <v>211</v>
      </c>
      <c r="G30" s="135" t="s">
        <v>263</v>
      </c>
      <c r="H30" s="164" t="s">
        <v>8</v>
      </c>
      <c r="I30" s="132" t="s">
        <v>99</v>
      </c>
      <c r="J30" s="150"/>
      <c r="K30" s="150"/>
    </row>
    <row r="31" spans="1:11" ht="96" customHeight="1" x14ac:dyDescent="0.25">
      <c r="A31" s="224"/>
      <c r="B31" s="311"/>
      <c r="C31" s="312"/>
      <c r="D31" s="311"/>
      <c r="E31" s="103" t="s">
        <v>33</v>
      </c>
      <c r="F31" s="127" t="s">
        <v>212</v>
      </c>
      <c r="G31" s="152" t="s">
        <v>268</v>
      </c>
      <c r="H31" s="164" t="s">
        <v>8</v>
      </c>
      <c r="I31" s="117" t="s">
        <v>154</v>
      </c>
      <c r="J31" s="150"/>
      <c r="K31" s="109"/>
    </row>
    <row r="32" spans="1:11" ht="136.5" customHeight="1" x14ac:dyDescent="0.25">
      <c r="A32" s="224"/>
      <c r="B32" s="311"/>
      <c r="C32" s="312"/>
      <c r="D32" s="311"/>
      <c r="E32" s="103" t="s">
        <v>33</v>
      </c>
      <c r="F32" s="127" t="s">
        <v>213</v>
      </c>
      <c r="G32" s="152" t="s">
        <v>217</v>
      </c>
      <c r="H32" s="164" t="s">
        <v>8</v>
      </c>
      <c r="I32" s="138"/>
      <c r="J32" s="150"/>
      <c r="K32" s="109"/>
    </row>
    <row r="33" spans="1:11" ht="196.15" customHeight="1" x14ac:dyDescent="0.25">
      <c r="A33" s="224"/>
      <c r="B33" s="311"/>
      <c r="C33" s="312"/>
      <c r="D33" s="311"/>
      <c r="E33" s="103" t="s">
        <v>33</v>
      </c>
      <c r="F33" s="127" t="s">
        <v>214</v>
      </c>
      <c r="G33" s="133" t="s">
        <v>216</v>
      </c>
      <c r="H33" s="182" t="s">
        <v>92</v>
      </c>
      <c r="I33" s="132" t="s">
        <v>100</v>
      </c>
      <c r="J33" s="110"/>
      <c r="K33" s="109"/>
    </row>
    <row r="34" spans="1:11" ht="231.75" customHeight="1" x14ac:dyDescent="0.25">
      <c r="A34" s="224"/>
      <c r="B34" s="311"/>
      <c r="C34" s="312"/>
      <c r="D34" s="311"/>
      <c r="E34" s="103" t="s">
        <v>33</v>
      </c>
      <c r="F34" s="137" t="s">
        <v>215</v>
      </c>
      <c r="G34" s="139" t="s">
        <v>218</v>
      </c>
      <c r="H34" s="164" t="s">
        <v>109</v>
      </c>
      <c r="I34" s="119" t="s">
        <v>163</v>
      </c>
      <c r="J34" s="150"/>
      <c r="K34" s="150"/>
    </row>
    <row r="35" spans="1:11" ht="150" customHeight="1" x14ac:dyDescent="0.25">
      <c r="A35" s="223" t="s">
        <v>75</v>
      </c>
      <c r="B35" s="313" t="s">
        <v>62</v>
      </c>
      <c r="C35" s="257" t="s">
        <v>161</v>
      </c>
      <c r="D35" s="313" t="s">
        <v>60</v>
      </c>
      <c r="E35" s="103" t="s">
        <v>33</v>
      </c>
      <c r="F35" s="123" t="s">
        <v>165</v>
      </c>
      <c r="G35" s="120" t="s">
        <v>225</v>
      </c>
      <c r="H35" s="182" t="s">
        <v>92</v>
      </c>
      <c r="I35" s="117" t="s">
        <v>291</v>
      </c>
      <c r="J35" s="150"/>
      <c r="K35" s="150"/>
    </row>
    <row r="36" spans="1:11" ht="210" customHeight="1" x14ac:dyDescent="0.25">
      <c r="A36" s="224"/>
      <c r="B36" s="313"/>
      <c r="C36" s="257"/>
      <c r="D36" s="313"/>
      <c r="E36" s="103" t="s">
        <v>33</v>
      </c>
      <c r="F36" s="126" t="s">
        <v>224</v>
      </c>
      <c r="G36" s="120" t="s">
        <v>221</v>
      </c>
      <c r="H36" s="182" t="s">
        <v>92</v>
      </c>
      <c r="I36" s="107"/>
      <c r="J36" s="150"/>
      <c r="K36" s="150"/>
    </row>
    <row r="37" spans="1:11" ht="150" x14ac:dyDescent="0.25">
      <c r="A37" s="224"/>
      <c r="B37" s="313"/>
      <c r="C37" s="257"/>
      <c r="D37" s="313"/>
      <c r="E37" s="103" t="s">
        <v>33</v>
      </c>
      <c r="F37" s="126" t="s">
        <v>223</v>
      </c>
      <c r="G37" s="152" t="s">
        <v>220</v>
      </c>
      <c r="H37" s="164" t="s">
        <v>8</v>
      </c>
      <c r="I37" s="104"/>
      <c r="J37" s="110"/>
      <c r="K37" s="150"/>
    </row>
    <row r="38" spans="1:11" ht="96" customHeight="1" x14ac:dyDescent="0.25">
      <c r="A38" s="224"/>
      <c r="B38" s="313"/>
      <c r="C38" s="257"/>
      <c r="D38" s="313"/>
      <c r="E38" s="103" t="s">
        <v>33</v>
      </c>
      <c r="F38" s="126" t="s">
        <v>222</v>
      </c>
      <c r="G38" s="108" t="s">
        <v>158</v>
      </c>
      <c r="H38" s="166" t="s">
        <v>104</v>
      </c>
      <c r="I38" s="111"/>
      <c r="J38" s="110"/>
      <c r="K38" s="150"/>
    </row>
    <row r="39" spans="1:11" ht="79.900000000000006" customHeight="1" x14ac:dyDescent="0.25">
      <c r="A39" s="225"/>
      <c r="B39" s="313"/>
      <c r="C39" s="257"/>
      <c r="D39" s="313"/>
      <c r="E39" s="103" t="s">
        <v>33</v>
      </c>
      <c r="F39" s="122" t="s">
        <v>264</v>
      </c>
      <c r="G39" s="152" t="s">
        <v>219</v>
      </c>
      <c r="H39" s="182" t="s">
        <v>92</v>
      </c>
      <c r="I39" s="119" t="s">
        <v>93</v>
      </c>
      <c r="J39" s="110"/>
      <c r="K39" s="150"/>
    </row>
    <row r="40" spans="1:11" ht="90.6" customHeight="1" x14ac:dyDescent="0.25">
      <c r="A40" s="229" t="s">
        <v>74</v>
      </c>
      <c r="B40" s="309" t="s">
        <v>9</v>
      </c>
      <c r="C40" s="315" t="s">
        <v>162</v>
      </c>
      <c r="D40" s="316" t="s">
        <v>16</v>
      </c>
      <c r="E40" s="103" t="s">
        <v>33</v>
      </c>
      <c r="F40" s="140" t="s">
        <v>269</v>
      </c>
      <c r="G40" s="151" t="s">
        <v>227</v>
      </c>
      <c r="H40" s="164" t="s">
        <v>8</v>
      </c>
      <c r="I40" s="104"/>
      <c r="J40" s="110"/>
      <c r="K40" s="109"/>
    </row>
    <row r="41" spans="1:11" ht="189" x14ac:dyDescent="0.25">
      <c r="A41" s="230"/>
      <c r="B41" s="309"/>
      <c r="C41" s="315"/>
      <c r="D41" s="316"/>
      <c r="E41" s="103" t="s">
        <v>33</v>
      </c>
      <c r="F41" s="141" t="s">
        <v>235</v>
      </c>
      <c r="G41" s="151" t="s">
        <v>236</v>
      </c>
      <c r="H41" s="164" t="s">
        <v>8</v>
      </c>
      <c r="I41" s="104"/>
      <c r="J41" s="110"/>
      <c r="K41" s="150"/>
    </row>
    <row r="42" spans="1:11" ht="79.150000000000006" customHeight="1" x14ac:dyDescent="0.25">
      <c r="A42" s="230"/>
      <c r="B42" s="309"/>
      <c r="C42" s="315"/>
      <c r="D42" s="316"/>
      <c r="E42" s="103" t="s">
        <v>33</v>
      </c>
      <c r="F42" s="140" t="s">
        <v>286</v>
      </c>
      <c r="G42" s="151" t="s">
        <v>228</v>
      </c>
      <c r="H42" s="164" t="s">
        <v>8</v>
      </c>
      <c r="I42" s="104"/>
      <c r="J42" s="110"/>
      <c r="K42" s="150"/>
    </row>
    <row r="43" spans="1:11" ht="152.25" customHeight="1" x14ac:dyDescent="0.25">
      <c r="A43" s="230"/>
      <c r="B43" s="309"/>
      <c r="C43" s="315"/>
      <c r="D43" s="316"/>
      <c r="E43" s="112" t="s">
        <v>68</v>
      </c>
      <c r="F43" s="140" t="s">
        <v>285</v>
      </c>
      <c r="G43" s="152" t="s">
        <v>226</v>
      </c>
      <c r="H43" s="187" t="s">
        <v>32</v>
      </c>
      <c r="I43" s="117" t="s">
        <v>232</v>
      </c>
      <c r="J43" s="110"/>
      <c r="K43" s="150"/>
    </row>
    <row r="44" spans="1:11" ht="105.75" customHeight="1" x14ac:dyDescent="0.25">
      <c r="A44" s="230"/>
      <c r="B44" s="208" t="s">
        <v>71</v>
      </c>
      <c r="C44" s="205" t="s">
        <v>231</v>
      </c>
      <c r="D44" s="208" t="s">
        <v>15</v>
      </c>
      <c r="E44" s="113" t="s">
        <v>34</v>
      </c>
      <c r="F44" s="127" t="s">
        <v>229</v>
      </c>
      <c r="G44" s="135" t="s">
        <v>265</v>
      </c>
      <c r="H44" s="164" t="s">
        <v>8</v>
      </c>
      <c r="I44" s="138" t="s">
        <v>155</v>
      </c>
      <c r="J44" s="150"/>
      <c r="K44" s="150"/>
    </row>
    <row r="45" spans="1:11" ht="147.75" customHeight="1" x14ac:dyDescent="0.25">
      <c r="A45" s="231"/>
      <c r="B45" s="210"/>
      <c r="C45" s="207"/>
      <c r="D45" s="210"/>
      <c r="E45" s="113" t="s">
        <v>34</v>
      </c>
      <c r="F45" s="127" t="s">
        <v>230</v>
      </c>
      <c r="G45" s="152" t="s">
        <v>266</v>
      </c>
      <c r="H45" s="164" t="s">
        <v>8</v>
      </c>
      <c r="I45" s="138" t="s">
        <v>156</v>
      </c>
      <c r="J45" s="150"/>
      <c r="K45" s="150"/>
    </row>
    <row r="46" spans="1:11" ht="196.5" customHeight="1" x14ac:dyDescent="0.25">
      <c r="A46" s="223" t="s">
        <v>76</v>
      </c>
      <c r="B46" s="318" t="s">
        <v>69</v>
      </c>
      <c r="C46" s="312" t="s">
        <v>238</v>
      </c>
      <c r="D46" s="248" t="s">
        <v>15</v>
      </c>
      <c r="E46" s="103" t="s">
        <v>33</v>
      </c>
      <c r="F46" s="142" t="s">
        <v>246</v>
      </c>
      <c r="G46" s="154" t="s">
        <v>245</v>
      </c>
      <c r="H46" s="164" t="s">
        <v>8</v>
      </c>
      <c r="I46" s="115" t="s">
        <v>240</v>
      </c>
      <c r="J46" s="150"/>
      <c r="K46" s="150"/>
    </row>
    <row r="47" spans="1:11" ht="132.75" customHeight="1" x14ac:dyDescent="0.25">
      <c r="A47" s="224"/>
      <c r="B47" s="318"/>
      <c r="C47" s="312"/>
      <c r="D47" s="249"/>
      <c r="E47" s="103" t="s">
        <v>33</v>
      </c>
      <c r="F47" s="124" t="s">
        <v>244</v>
      </c>
      <c r="G47" s="156" t="s">
        <v>157</v>
      </c>
      <c r="H47" s="164" t="s">
        <v>8</v>
      </c>
      <c r="I47" s="115" t="s">
        <v>270</v>
      </c>
      <c r="J47" s="150"/>
      <c r="K47" s="150"/>
    </row>
    <row r="48" spans="1:11" ht="146.25" customHeight="1" x14ac:dyDescent="0.25">
      <c r="A48" s="224"/>
      <c r="B48" s="318"/>
      <c r="C48" s="312"/>
      <c r="D48" s="249"/>
      <c r="E48" s="103" t="s">
        <v>33</v>
      </c>
      <c r="F48" s="125" t="s">
        <v>234</v>
      </c>
      <c r="G48" s="154" t="s">
        <v>239</v>
      </c>
      <c r="H48" s="164" t="s">
        <v>8</v>
      </c>
      <c r="I48" s="117" t="s">
        <v>271</v>
      </c>
      <c r="J48" s="150"/>
      <c r="K48" s="150"/>
    </row>
    <row r="49" spans="1:11" ht="248.25" customHeight="1" x14ac:dyDescent="0.25">
      <c r="A49" s="224"/>
      <c r="B49" s="318"/>
      <c r="C49" s="312"/>
      <c r="D49" s="249"/>
      <c r="E49" s="103" t="s">
        <v>33</v>
      </c>
      <c r="F49" s="124" t="s">
        <v>166</v>
      </c>
      <c r="G49" s="164" t="s">
        <v>288</v>
      </c>
      <c r="H49" s="164" t="s">
        <v>8</v>
      </c>
      <c r="I49" s="117" t="s">
        <v>237</v>
      </c>
      <c r="J49" s="150"/>
      <c r="K49" s="150"/>
    </row>
    <row r="50" spans="1:11" ht="142.5" customHeight="1" x14ac:dyDescent="0.25">
      <c r="A50" s="224"/>
      <c r="B50" s="318"/>
      <c r="C50" s="312"/>
      <c r="D50" s="249"/>
      <c r="E50" s="103" t="s">
        <v>33</v>
      </c>
      <c r="F50" s="125" t="s">
        <v>233</v>
      </c>
      <c r="G50" s="143" t="s">
        <v>287</v>
      </c>
      <c r="H50" s="164" t="s">
        <v>8</v>
      </c>
      <c r="I50" s="115" t="s">
        <v>272</v>
      </c>
      <c r="J50" s="150"/>
      <c r="K50" s="150"/>
    </row>
    <row r="51" spans="1:11" ht="187.5" x14ac:dyDescent="0.25">
      <c r="A51" s="224"/>
      <c r="B51" s="318"/>
      <c r="C51" s="312"/>
      <c r="D51" s="250"/>
      <c r="E51" s="103" t="s">
        <v>33</v>
      </c>
      <c r="F51" s="124" t="s">
        <v>242</v>
      </c>
      <c r="G51" s="143" t="s">
        <v>243</v>
      </c>
      <c r="H51" s="164" t="s">
        <v>8</v>
      </c>
      <c r="I51" s="115" t="s">
        <v>241</v>
      </c>
      <c r="J51" s="150"/>
      <c r="K51" s="150"/>
    </row>
    <row r="52" spans="1:11" ht="81.599999999999994" customHeight="1" x14ac:dyDescent="0.25">
      <c r="A52" s="309" t="s">
        <v>110</v>
      </c>
      <c r="B52" s="224" t="s">
        <v>77</v>
      </c>
      <c r="C52" s="246" t="s">
        <v>103</v>
      </c>
      <c r="D52" s="249" t="s">
        <v>15</v>
      </c>
      <c r="E52" s="155" t="s">
        <v>78</v>
      </c>
      <c r="F52" s="148" t="s">
        <v>247</v>
      </c>
      <c r="G52" s="151" t="s">
        <v>114</v>
      </c>
      <c r="H52" s="166" t="s">
        <v>104</v>
      </c>
      <c r="I52" s="104"/>
      <c r="J52" s="150"/>
      <c r="K52" s="150"/>
    </row>
    <row r="53" spans="1:11" ht="84" x14ac:dyDescent="0.25">
      <c r="A53" s="309"/>
      <c r="B53" s="224"/>
      <c r="C53" s="246"/>
      <c r="D53" s="249"/>
      <c r="E53" s="155" t="s">
        <v>78</v>
      </c>
      <c r="F53" s="148" t="s">
        <v>248</v>
      </c>
      <c r="G53" s="151" t="s">
        <v>115</v>
      </c>
      <c r="H53" s="166" t="s">
        <v>104</v>
      </c>
      <c r="I53" s="104"/>
      <c r="J53" s="150"/>
      <c r="K53" s="150"/>
    </row>
    <row r="54" spans="1:11" ht="63" x14ac:dyDescent="0.25">
      <c r="A54" s="309"/>
      <c r="B54" s="225"/>
      <c r="C54" s="247"/>
      <c r="D54" s="250"/>
      <c r="E54" s="155" t="s">
        <v>78</v>
      </c>
      <c r="F54" s="148" t="s">
        <v>249</v>
      </c>
      <c r="G54" s="151" t="s">
        <v>116</v>
      </c>
      <c r="H54" s="166" t="s">
        <v>104</v>
      </c>
      <c r="I54" s="104"/>
      <c r="J54" s="150"/>
      <c r="K54" s="150"/>
    </row>
    <row r="55" spans="1:11" ht="153.75" customHeight="1" x14ac:dyDescent="0.25">
      <c r="A55" s="309" t="s">
        <v>73</v>
      </c>
      <c r="B55" s="309" t="s">
        <v>59</v>
      </c>
      <c r="C55" s="310" t="s">
        <v>252</v>
      </c>
      <c r="D55" s="313" t="s">
        <v>60</v>
      </c>
      <c r="E55" s="113" t="s">
        <v>34</v>
      </c>
      <c r="F55" s="144" t="s">
        <v>254</v>
      </c>
      <c r="G55" s="151" t="s">
        <v>250</v>
      </c>
      <c r="H55" s="166" t="s">
        <v>104</v>
      </c>
      <c r="I55" s="104"/>
      <c r="J55" s="150"/>
      <c r="K55" s="150"/>
    </row>
    <row r="56" spans="1:11" ht="159.75" customHeight="1" x14ac:dyDescent="0.25">
      <c r="A56" s="309"/>
      <c r="B56" s="309"/>
      <c r="C56" s="310"/>
      <c r="D56" s="313"/>
      <c r="E56" s="113" t="s">
        <v>34</v>
      </c>
      <c r="F56" s="144" t="s">
        <v>255</v>
      </c>
      <c r="G56" s="151" t="s">
        <v>105</v>
      </c>
      <c r="H56" s="166" t="s">
        <v>104</v>
      </c>
      <c r="I56" s="138" t="s">
        <v>106</v>
      </c>
      <c r="J56" s="150"/>
      <c r="K56" s="150"/>
    </row>
    <row r="57" spans="1:11" ht="140.25" customHeight="1" x14ac:dyDescent="0.25">
      <c r="A57" s="106" t="s">
        <v>80</v>
      </c>
      <c r="B57" s="150" t="s">
        <v>81</v>
      </c>
      <c r="C57" s="156" t="s">
        <v>253</v>
      </c>
      <c r="D57" s="153" t="s">
        <v>60</v>
      </c>
      <c r="E57" s="112" t="s">
        <v>68</v>
      </c>
      <c r="F57" s="154" t="s">
        <v>256</v>
      </c>
      <c r="G57" s="151" t="s">
        <v>251</v>
      </c>
      <c r="H57" s="164" t="s">
        <v>8</v>
      </c>
      <c r="I57" s="104"/>
      <c r="J57" s="150"/>
      <c r="K57" s="150"/>
    </row>
  </sheetData>
  <autoFilter ref="A1:J51" xr:uid="{00000000-0009-0000-0000-000002000000}"/>
  <mergeCells count="47">
    <mergeCell ref="J14:J20"/>
    <mergeCell ref="J23:J25"/>
    <mergeCell ref="A55:A56"/>
    <mergeCell ref="B55:B56"/>
    <mergeCell ref="C55:C56"/>
    <mergeCell ref="D55:D56"/>
    <mergeCell ref="A46:A51"/>
    <mergeCell ref="B46:B51"/>
    <mergeCell ref="C46:C51"/>
    <mergeCell ref="D46:D51"/>
    <mergeCell ref="A52:A54"/>
    <mergeCell ref="B52:B54"/>
    <mergeCell ref="C52:C54"/>
    <mergeCell ref="D52:D54"/>
    <mergeCell ref="A40:A45"/>
    <mergeCell ref="B40:B43"/>
    <mergeCell ref="C40:C43"/>
    <mergeCell ref="D40:D43"/>
    <mergeCell ref="B44:B45"/>
    <mergeCell ref="C44:C45"/>
    <mergeCell ref="D44:D45"/>
    <mergeCell ref="B30:B34"/>
    <mergeCell ref="C30:C34"/>
    <mergeCell ref="D30:D34"/>
    <mergeCell ref="A35:A39"/>
    <mergeCell ref="B35:B39"/>
    <mergeCell ref="C35:C39"/>
    <mergeCell ref="D35:D39"/>
    <mergeCell ref="A2:A34"/>
    <mergeCell ref="B2:B5"/>
    <mergeCell ref="C2:C5"/>
    <mergeCell ref="D2:D5"/>
    <mergeCell ref="B6:B11"/>
    <mergeCell ref="C6:C11"/>
    <mergeCell ref="D6:D11"/>
    <mergeCell ref="E14:E20"/>
    <mergeCell ref="F14:F20"/>
    <mergeCell ref="I14:I20"/>
    <mergeCell ref="B23:B29"/>
    <mergeCell ref="C23:C29"/>
    <mergeCell ref="D23:D29"/>
    <mergeCell ref="F23:F25"/>
    <mergeCell ref="I23:I25"/>
    <mergeCell ref="B12:B22"/>
    <mergeCell ref="C12:C22"/>
    <mergeCell ref="D12:D22"/>
    <mergeCell ref="H24:H25"/>
  </mergeCells>
  <conditionalFormatting sqref="J2:J14 J34:K34 J35:J57">
    <cfRule type="cellIs" dxfId="14" priority="16" operator="equal">
      <formula>"non observé"</formula>
    </cfRule>
    <cfRule type="cellIs" dxfId="13" priority="17" operator="equal">
      <formula>"non"</formula>
    </cfRule>
    <cfRule type="cellIs" dxfId="12" priority="18" operator="equal">
      <formula>"oui"</formula>
    </cfRule>
  </conditionalFormatting>
  <conditionalFormatting sqref="J21:J23">
    <cfRule type="cellIs" dxfId="11" priority="10" operator="equal">
      <formula>"non observé"</formula>
    </cfRule>
    <cfRule type="cellIs" dxfId="10" priority="11" operator="equal">
      <formula>"non"</formula>
    </cfRule>
    <cfRule type="cellIs" dxfId="9" priority="12" operator="equal">
      <formula>"oui"</formula>
    </cfRule>
  </conditionalFormatting>
  <conditionalFormatting sqref="J26:J33">
    <cfRule type="cellIs" dxfId="8" priority="1" operator="equal">
      <formula>"non observé"</formula>
    </cfRule>
    <cfRule type="cellIs" dxfId="7" priority="2" operator="equal">
      <formula>"non"</formula>
    </cfRule>
    <cfRule type="cellIs" dxfId="6" priority="3" operator="equal">
      <formula>"oui"</formula>
    </cfRule>
  </conditionalFormatting>
  <pageMargins left="0.31496062992125984" right="0.31496062992125984" top="0.74803149606299213" bottom="0.35433070866141736" header="0.23622047244094491" footer="0.31496062992125984"/>
  <pageSetup paperSize="8" scale="42" fitToHeight="0" orientation="landscape" r:id="rId1"/>
  <headerFooter>
    <oddHeader>&amp;C&amp;G</oddHeader>
  </headerFooter>
  <rowBreaks count="4" manualBreakCount="4">
    <brk id="11" max="10" man="1"/>
    <brk id="22" max="10" man="1"/>
    <brk id="34" max="10" man="1"/>
    <brk id="45" max="10" man="1"/>
  </rowBreaks>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5C69895E-9CBE-4DB1-814C-2192594D0D3F}">
          <x14:formula1>
            <xm:f>Feuille2!$B$2:$B$4</xm:f>
          </x14:formula1>
          <xm:sqref>J33 J9 J37:J43</xm:sqref>
        </x14:dataValidation>
        <x14:dataValidation type="list" allowBlank="1" showInputMessage="1" showErrorMessage="1" xr:uid="{880F9460-0694-4E22-B690-6697F12E80EF}">
          <x14:formula1>
            <xm:f>Feuille2!$A$2:$A$3</xm:f>
          </x14:formula1>
          <xm:sqref>J44:J57 J34:J36 J10:J14 J2:J8 J21:J23 J26:J32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43EC4-9897-4AF3-B51A-D45B23EAE945}">
  <sheetPr codeName="Feuil8">
    <tabColor theme="7" tint="0.59999389629810485"/>
    <pageSetUpPr fitToPage="1"/>
  </sheetPr>
  <dimension ref="A1:J6"/>
  <sheetViews>
    <sheetView view="pageBreakPreview" zoomScale="60" zoomScaleNormal="70" workbookViewId="0">
      <selection sqref="A1:XFD1048576"/>
    </sheetView>
  </sheetViews>
  <sheetFormatPr baseColWidth="10" defaultColWidth="11.5703125" defaultRowHeight="135.75" customHeight="1" x14ac:dyDescent="0.25"/>
  <cols>
    <col min="1" max="1" width="18.7109375" style="2" customWidth="1"/>
    <col min="2" max="2" width="6.28515625" style="97" customWidth="1"/>
    <col min="3" max="3" width="34.42578125" style="2" customWidth="1"/>
    <col min="4" max="4" width="27.5703125" style="97" customWidth="1"/>
    <col min="5" max="5" width="16.85546875" style="97" customWidth="1"/>
    <col min="6" max="6" width="15.85546875" style="97" customWidth="1"/>
    <col min="7" max="7" width="102.140625" style="2" customWidth="1"/>
    <col min="8" max="8" width="77.28515625" style="2" customWidth="1"/>
    <col min="9" max="9" width="18.28515625" style="2" customWidth="1"/>
    <col min="10" max="10" width="23.140625" style="2" customWidth="1"/>
    <col min="11" max="16384" width="11.5703125" style="2"/>
  </cols>
  <sheetData>
    <row r="1" spans="1:10" ht="109.5" customHeight="1" x14ac:dyDescent="0.25">
      <c r="A1" s="165" t="s">
        <v>0</v>
      </c>
      <c r="B1" s="165" t="s">
        <v>1</v>
      </c>
      <c r="C1" s="165" t="s">
        <v>2</v>
      </c>
      <c r="D1" s="165" t="s">
        <v>4</v>
      </c>
      <c r="E1" s="165" t="s">
        <v>3</v>
      </c>
      <c r="F1" s="165" t="s">
        <v>36</v>
      </c>
      <c r="G1" s="165" t="s">
        <v>5</v>
      </c>
      <c r="H1" s="165" t="s">
        <v>22</v>
      </c>
      <c r="I1" s="100" t="s">
        <v>151</v>
      </c>
      <c r="J1" s="191" t="s">
        <v>31</v>
      </c>
    </row>
    <row r="2" spans="1:10" ht="135.75" customHeight="1" x14ac:dyDescent="0.25">
      <c r="A2" s="251" t="s">
        <v>83</v>
      </c>
      <c r="B2" s="251"/>
      <c r="C2" s="251"/>
      <c r="D2" s="251"/>
      <c r="E2" s="251"/>
      <c r="F2" s="251"/>
      <c r="G2" s="252" t="s">
        <v>111</v>
      </c>
      <c r="H2" s="253"/>
      <c r="I2" s="253"/>
      <c r="J2" s="254"/>
    </row>
    <row r="3" spans="1:10" ht="100.5" customHeight="1" x14ac:dyDescent="0.25">
      <c r="A3" s="124" t="s">
        <v>84</v>
      </c>
      <c r="B3" s="124" t="s">
        <v>77</v>
      </c>
      <c r="C3" s="124" t="s">
        <v>17</v>
      </c>
      <c r="D3" s="188" t="s">
        <v>15</v>
      </c>
      <c r="E3" s="124" t="s">
        <v>7</v>
      </c>
      <c r="F3" s="189" t="s">
        <v>35</v>
      </c>
      <c r="G3" s="124" t="s">
        <v>79</v>
      </c>
      <c r="H3" s="122" t="s">
        <v>112</v>
      </c>
      <c r="I3" s="166"/>
      <c r="J3" s="164"/>
    </row>
    <row r="4" spans="1:10" ht="100.5" customHeight="1" x14ac:dyDescent="0.25">
      <c r="A4" s="229" t="s">
        <v>85</v>
      </c>
      <c r="B4" s="203" t="s">
        <v>87</v>
      </c>
      <c r="C4" s="203" t="s">
        <v>86</v>
      </c>
      <c r="D4" s="257" t="s">
        <v>6</v>
      </c>
      <c r="E4" s="256" t="s">
        <v>10</v>
      </c>
      <c r="F4" s="189" t="s">
        <v>35</v>
      </c>
      <c r="G4" s="122" t="s">
        <v>88</v>
      </c>
      <c r="H4" s="255" t="s">
        <v>289</v>
      </c>
      <c r="I4" s="258"/>
      <c r="J4" s="166"/>
    </row>
    <row r="5" spans="1:10" ht="52.5" customHeight="1" x14ac:dyDescent="0.25">
      <c r="A5" s="230"/>
      <c r="B5" s="204"/>
      <c r="C5" s="204"/>
      <c r="D5" s="257"/>
      <c r="E5" s="256"/>
      <c r="F5" s="189" t="s">
        <v>35</v>
      </c>
      <c r="G5" s="122" t="s">
        <v>89</v>
      </c>
      <c r="H5" s="255"/>
      <c r="I5" s="259"/>
      <c r="J5" s="166"/>
    </row>
    <row r="6" spans="1:10" ht="187.5" x14ac:dyDescent="0.25">
      <c r="A6" s="231"/>
      <c r="B6" s="164" t="s">
        <v>59</v>
      </c>
      <c r="C6" s="164" t="s">
        <v>63</v>
      </c>
      <c r="D6" s="164" t="s">
        <v>6</v>
      </c>
      <c r="E6" s="164" t="s">
        <v>7</v>
      </c>
      <c r="F6" s="189" t="s">
        <v>35</v>
      </c>
      <c r="G6" s="164" t="s">
        <v>290</v>
      </c>
      <c r="H6" s="166" t="s">
        <v>113</v>
      </c>
      <c r="I6" s="166"/>
      <c r="J6" s="166"/>
    </row>
  </sheetData>
  <autoFilter ref="A1:I6" xr:uid="{00000000-0009-0000-0000-000003000000}"/>
  <mergeCells count="9">
    <mergeCell ref="A2:F2"/>
    <mergeCell ref="G2:J2"/>
    <mergeCell ref="A4:A6"/>
    <mergeCell ref="B4:B5"/>
    <mergeCell ref="C4:C5"/>
    <mergeCell ref="D4:D5"/>
    <mergeCell ref="E4:E5"/>
    <mergeCell ref="H4:H5"/>
    <mergeCell ref="I4:I5"/>
  </mergeCells>
  <conditionalFormatting sqref="I3:I4 I6">
    <cfRule type="cellIs" dxfId="5" priority="1" operator="equal">
      <formula>"non observé"</formula>
    </cfRule>
    <cfRule type="cellIs" dxfId="4" priority="2" operator="equal">
      <formula>"non"</formula>
    </cfRule>
    <cfRule type="cellIs" dxfId="3" priority="3" operator="equal">
      <formula>"oui"</formula>
    </cfRule>
  </conditionalFormatting>
  <pageMargins left="0.31496062992125984" right="0.31496062992125984" top="0.74803149606299213" bottom="0.55118110236220474" header="0.31496062992125984" footer="0.31496062992125984"/>
  <pageSetup paperSize="8" scale="59" fitToHeight="0" orientation="landscape" r:id="rId1"/>
  <headerFooter>
    <oddHeader>&amp;C&amp;G</oddHeader>
  </headerFooter>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BC442586-BF8B-464E-8952-0999C8EF56A4}">
          <x14:formula1>
            <xm:f>Feuille2!$A$2:$A$3</xm:f>
          </x14:formula1>
          <xm:sqref>I3 I6</xm:sqref>
        </x14:dataValidation>
        <x14:dataValidation type="list" allowBlank="1" showInputMessage="1" showErrorMessage="1" xr:uid="{97CF36CA-FAFD-4453-B35F-63B595379537}">
          <x14:formula1>
            <xm:f>Feuille2!$B$2:$B$4</xm:f>
          </x14:formula1>
          <xm:sqref>I4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0">
    <tabColor theme="7" tint="0.59999389629810485"/>
  </sheetPr>
  <dimension ref="A1:Q49"/>
  <sheetViews>
    <sheetView view="pageBreakPreview" zoomScaleNormal="100" zoomScaleSheetLayoutView="100" workbookViewId="0">
      <selection activeCell="F19" sqref="F19"/>
    </sheetView>
  </sheetViews>
  <sheetFormatPr baseColWidth="10" defaultRowHeight="15" x14ac:dyDescent="0.25"/>
  <cols>
    <col min="1" max="1" width="42.7109375" customWidth="1"/>
    <col min="2" max="4" width="5.7109375" style="19" customWidth="1"/>
    <col min="5" max="5" width="9.140625" style="21" customWidth="1"/>
    <col min="6" max="6" width="14.7109375" customWidth="1"/>
    <col min="7" max="7" width="23.140625" customWidth="1"/>
    <col min="8" max="8" width="9.140625" style="21" customWidth="1"/>
    <col min="9" max="9" width="8.5703125" style="21" customWidth="1"/>
    <col min="10" max="10" width="9.28515625" style="21" customWidth="1"/>
    <col min="11" max="11" width="10.5703125" customWidth="1"/>
    <col min="12" max="12" width="1.42578125" customWidth="1"/>
    <col min="13" max="13" width="34.7109375" customWidth="1"/>
    <col min="14" max="14" width="6.7109375" customWidth="1"/>
    <col min="15" max="15" width="6.85546875" customWidth="1"/>
    <col min="16" max="16" width="6.7109375" customWidth="1"/>
    <col min="17" max="17" width="16.28515625" customWidth="1"/>
  </cols>
  <sheetData>
    <row r="1" spans="1:17" ht="27" customHeight="1" thickBot="1" x14ac:dyDescent="0.3">
      <c r="A1" s="267" t="s">
        <v>38</v>
      </c>
      <c r="B1" s="268"/>
      <c r="C1" s="268"/>
      <c r="D1" s="268"/>
      <c r="E1" s="269"/>
      <c r="F1" s="322">
        <f>'Informations générales'!$C$18</f>
        <v>0</v>
      </c>
      <c r="G1" s="271"/>
      <c r="H1" s="271"/>
      <c r="I1" s="271"/>
      <c r="J1" s="271"/>
      <c r="K1" s="272"/>
    </row>
    <row r="2" spans="1:17" ht="11.45" customHeight="1" thickBot="1" x14ac:dyDescent="0.3">
      <c r="B2" s="36"/>
      <c r="C2" s="36"/>
      <c r="D2" s="36"/>
      <c r="E2" s="36"/>
      <c r="F2" s="36"/>
      <c r="G2" s="35"/>
      <c r="H2" s="35"/>
    </row>
    <row r="3" spans="1:17" ht="27" customHeight="1" thickBot="1" x14ac:dyDescent="0.3">
      <c r="A3" s="319" t="s">
        <v>37</v>
      </c>
      <c r="B3" s="320"/>
      <c r="C3" s="320"/>
      <c r="D3" s="320"/>
      <c r="E3" s="320"/>
      <c r="F3" s="320"/>
      <c r="G3" s="320"/>
      <c r="H3" s="320"/>
      <c r="I3" s="320"/>
      <c r="J3" s="320"/>
      <c r="K3" s="321"/>
    </row>
    <row r="4" spans="1:17" ht="9.6" customHeight="1" x14ac:dyDescent="0.25"/>
    <row r="5" spans="1:17" ht="35.25" customHeight="1" x14ac:dyDescent="0.25">
      <c r="A5" s="52" t="s">
        <v>24</v>
      </c>
      <c r="B5" s="53" t="s">
        <v>12</v>
      </c>
      <c r="C5" s="53" t="s">
        <v>13</v>
      </c>
      <c r="D5" s="50" t="s">
        <v>25</v>
      </c>
      <c r="E5" s="54" t="s">
        <v>26</v>
      </c>
      <c r="F5" s="19"/>
    </row>
    <row r="6" spans="1:17" ht="35.1" customHeight="1" x14ac:dyDescent="0.25">
      <c r="A6" s="162" t="s">
        <v>273</v>
      </c>
      <c r="B6" s="19">
        <f>SUM('Fichier analyse'!$L8:$L11,'Fichier analyse'!$L13:$L17)</f>
        <v>0</v>
      </c>
      <c r="C6" s="19">
        <f>SUM('Fichier analyse'!$M8:$M11,'Fichier analyse'!$M13:$M17)</f>
        <v>0</v>
      </c>
      <c r="D6" s="19">
        <f>SUM('Fichier analyse'!$N8:$N11,'Fichier analyse'!$N13:$N17)</f>
        <v>0</v>
      </c>
      <c r="E6" s="55" t="str">
        <f>IFERROR(B6/(B6+C6),"NA")</f>
        <v>NA</v>
      </c>
      <c r="M6" s="1"/>
      <c r="Q6" s="20"/>
    </row>
    <row r="7" spans="1:17" ht="35.1" customHeight="1" x14ac:dyDescent="0.25">
      <c r="A7" s="60" t="s">
        <v>274</v>
      </c>
      <c r="B7" s="19">
        <f>SUM('Fichier analyse'!$L19:$L23,'Fichier analyse'!$L25:$L63,'Fichier analyse'!$L65:$L70)</f>
        <v>0</v>
      </c>
      <c r="C7" s="19">
        <f>SUM('Fichier analyse'!$M19:$M23,'Fichier analyse'!$M25:$M63,'Fichier analyse'!$M65:$M70)</f>
        <v>0</v>
      </c>
      <c r="D7" s="19">
        <f>SUM('Fichier analyse'!$N19:$N23,'Fichier analyse'!$N25:$N63,'Fichier analyse'!$N65:$N70)</f>
        <v>0</v>
      </c>
      <c r="E7" s="56" t="str">
        <f>IFERROR(B7/(B7+C7),"NA")</f>
        <v>NA</v>
      </c>
      <c r="M7" s="1"/>
      <c r="Q7" s="20"/>
    </row>
    <row r="8" spans="1:17" ht="35.1" customHeight="1" x14ac:dyDescent="0.25">
      <c r="A8" s="163" t="s">
        <v>275</v>
      </c>
      <c r="B8" s="19">
        <f>SUM('Fichier analyse'!$L72)</f>
        <v>0</v>
      </c>
      <c r="C8" s="19">
        <f>SUM('Fichier analyse'!$M72)</f>
        <v>0</v>
      </c>
      <c r="D8" s="19">
        <f>SUM('Fichier analyse'!$N72)</f>
        <v>0</v>
      </c>
      <c r="E8" s="57" t="str">
        <f>IFERROR(B8/(B8+C8),"NA")</f>
        <v>NA</v>
      </c>
      <c r="M8" s="1"/>
      <c r="Q8" s="20"/>
    </row>
    <row r="9" spans="1:17" ht="16.5" customHeight="1" x14ac:dyDescent="0.25">
      <c r="M9" s="18"/>
      <c r="Q9" s="20"/>
    </row>
    <row r="11" spans="1:17" ht="29.25" customHeight="1" x14ac:dyDescent="0.25">
      <c r="A11" s="52" t="s">
        <v>0</v>
      </c>
      <c r="B11" s="50" t="s">
        <v>12</v>
      </c>
      <c r="C11" s="50" t="s">
        <v>13</v>
      </c>
      <c r="D11" s="49" t="s">
        <v>25</v>
      </c>
      <c r="E11" s="51" t="s">
        <v>26</v>
      </c>
    </row>
    <row r="12" spans="1:17" ht="38.1" customHeight="1" x14ac:dyDescent="0.25">
      <c r="A12" s="58" t="s">
        <v>276</v>
      </c>
      <c r="B12" s="19">
        <f>SUM('Fichier analyse'!$L8:$L11)</f>
        <v>0</v>
      </c>
      <c r="C12" s="19">
        <f>SUM('Fichier analyse'!$M8:$M11)</f>
        <v>0</v>
      </c>
      <c r="D12" s="19">
        <f>SUM('Fichier analyse'!$N8:$N11)</f>
        <v>0</v>
      </c>
      <c r="E12" s="55" t="str">
        <f>IFERROR(B12/(B12+C12),"NA")</f>
        <v>NA</v>
      </c>
    </row>
    <row r="13" spans="1:17" ht="38.1" customHeight="1" x14ac:dyDescent="0.25">
      <c r="A13" s="59" t="s">
        <v>277</v>
      </c>
      <c r="B13" s="19">
        <f>SUM('Fichier analyse'!$L13:$L17)</f>
        <v>0</v>
      </c>
      <c r="C13" s="19">
        <f>SUM('Fichier analyse'!$M13:$M17)</f>
        <v>0</v>
      </c>
      <c r="D13" s="19">
        <f>SUM('Fichier analyse'!$N13:$N17)</f>
        <v>0</v>
      </c>
      <c r="E13" s="55" t="str">
        <f>IFERROR(B13/(B13+C13),"NA")</f>
        <v>NA</v>
      </c>
    </row>
    <row r="14" spans="1:17" ht="38.1" customHeight="1" x14ac:dyDescent="0.25">
      <c r="A14" s="58" t="s">
        <v>278</v>
      </c>
      <c r="B14" s="19">
        <f>SUM('Fichier analyse'!$L19:$L23)</f>
        <v>0</v>
      </c>
      <c r="C14" s="19">
        <f>SUM('Fichier analyse'!$M19:$M23)</f>
        <v>0</v>
      </c>
      <c r="D14" s="19">
        <f>SUM('Fichier analyse'!$N19:$N23)</f>
        <v>0</v>
      </c>
      <c r="E14" s="55" t="str">
        <f t="shared" ref="E14:E17" si="0">IFERROR(B14/(B14+C14),"NA")</f>
        <v>NA</v>
      </c>
    </row>
    <row r="15" spans="1:17" ht="38.1" customHeight="1" x14ac:dyDescent="0.25">
      <c r="A15" s="59" t="s">
        <v>279</v>
      </c>
      <c r="B15" s="19">
        <f>SUM('Fichier analyse'!$L25:$L63)</f>
        <v>0</v>
      </c>
      <c r="C15" s="19">
        <f>SUM('Fichier analyse'!$M25:$M63)</f>
        <v>0</v>
      </c>
      <c r="D15" s="19">
        <f>SUM('Fichier analyse'!$N25:$N63)</f>
        <v>0</v>
      </c>
      <c r="E15" s="55" t="str">
        <f t="shared" si="0"/>
        <v>NA</v>
      </c>
    </row>
    <row r="16" spans="1:17" ht="38.1" customHeight="1" x14ac:dyDescent="0.25">
      <c r="A16" s="58" t="s">
        <v>280</v>
      </c>
      <c r="B16" s="19">
        <f>SUM('Fichier analyse'!$L65:$L70)</f>
        <v>0</v>
      </c>
      <c r="C16" s="19">
        <f>SUM('Fichier analyse'!$M65:$M70)</f>
        <v>0</v>
      </c>
      <c r="D16" s="19">
        <f>SUM('Fichier analyse'!$N65:$N70)</f>
        <v>0</v>
      </c>
      <c r="E16" s="55" t="str">
        <f t="shared" si="0"/>
        <v>NA</v>
      </c>
    </row>
    <row r="17" spans="1:11" ht="38.1" customHeight="1" x14ac:dyDescent="0.25">
      <c r="A17" s="59" t="s">
        <v>281</v>
      </c>
      <c r="B17" s="19">
        <f>SUM('Fichier analyse'!$L72)</f>
        <v>0</v>
      </c>
      <c r="C17" s="19">
        <f>SUM('Fichier analyse'!$M72)</f>
        <v>0</v>
      </c>
      <c r="D17" s="19">
        <f>SUM('Fichier analyse'!$N72)</f>
        <v>0</v>
      </c>
      <c r="E17" s="55" t="str">
        <f t="shared" si="0"/>
        <v>NA</v>
      </c>
    </row>
    <row r="18" spans="1:11" ht="38.1" customHeight="1" thickBot="1" x14ac:dyDescent="0.3">
      <c r="A18" s="3"/>
      <c r="B18" s="4"/>
      <c r="C18" s="169"/>
      <c r="D18" s="4"/>
      <c r="E18" s="170"/>
    </row>
    <row r="19" spans="1:11" ht="15.6" customHeight="1" thickBot="1" x14ac:dyDescent="0.3">
      <c r="C19" s="46"/>
      <c r="E19" s="47"/>
    </row>
    <row r="20" spans="1:11" ht="27" customHeight="1" thickBot="1" x14ac:dyDescent="0.3">
      <c r="A20" s="319" t="s">
        <v>30</v>
      </c>
      <c r="B20" s="320"/>
      <c r="C20" s="320"/>
      <c r="D20" s="320"/>
      <c r="E20" s="320"/>
      <c r="F20" s="320"/>
      <c r="G20" s="320"/>
      <c r="H20" s="320"/>
      <c r="I20" s="320"/>
      <c r="J20" s="320"/>
      <c r="K20" s="321"/>
    </row>
    <row r="21" spans="1:11" ht="15.6" customHeight="1" x14ac:dyDescent="0.25">
      <c r="A21" s="324" t="s">
        <v>118</v>
      </c>
      <c r="B21" s="324"/>
      <c r="C21" s="324"/>
      <c r="D21" s="324"/>
      <c r="E21" s="324"/>
      <c r="F21" s="324"/>
      <c r="G21" s="324"/>
      <c r="H21" s="324"/>
      <c r="I21" s="324"/>
      <c r="J21" s="324"/>
      <c r="K21" s="324"/>
    </row>
    <row r="22" spans="1:11" ht="15.6" customHeight="1" thickBot="1" x14ac:dyDescent="0.3">
      <c r="A22" s="323" t="s">
        <v>0</v>
      </c>
      <c r="B22" s="323"/>
      <c r="C22" s="323" t="s">
        <v>28</v>
      </c>
      <c r="D22" s="323"/>
      <c r="E22" s="323"/>
      <c r="F22" s="323"/>
      <c r="G22" s="323"/>
      <c r="H22" s="323"/>
      <c r="I22" s="323"/>
      <c r="J22" s="323"/>
      <c r="K22" s="48" t="s">
        <v>29</v>
      </c>
    </row>
    <row r="23" spans="1:11" ht="30" customHeight="1" thickBot="1" x14ac:dyDescent="0.3">
      <c r="A23" s="279" t="s">
        <v>119</v>
      </c>
      <c r="B23" s="273"/>
      <c r="C23" s="273"/>
      <c r="D23" s="273"/>
      <c r="E23" s="273"/>
      <c r="F23" s="273"/>
      <c r="G23" s="273"/>
      <c r="H23" s="273"/>
      <c r="I23" s="273"/>
      <c r="J23" s="273"/>
      <c r="K23" s="64" t="str">
        <f>$E12</f>
        <v>NA</v>
      </c>
    </row>
    <row r="24" spans="1:11" ht="30" customHeight="1" thickBot="1" x14ac:dyDescent="0.3">
      <c r="A24" s="280" t="s">
        <v>137</v>
      </c>
      <c r="B24" s="273"/>
      <c r="C24" s="273"/>
      <c r="D24" s="273"/>
      <c r="E24" s="273"/>
      <c r="F24" s="273"/>
      <c r="G24" s="273"/>
      <c r="H24" s="273"/>
      <c r="I24" s="273"/>
      <c r="J24" s="273"/>
      <c r="K24" s="167" t="str">
        <f>IFERROR(('Fichier analyse'!$O12),"NA")</f>
        <v>NA</v>
      </c>
    </row>
    <row r="25" spans="1:11" ht="30" customHeight="1" thickBot="1" x14ac:dyDescent="0.3">
      <c r="A25" s="279" t="s">
        <v>120</v>
      </c>
      <c r="B25" s="279"/>
      <c r="C25" s="279"/>
      <c r="D25" s="279"/>
      <c r="E25" s="279"/>
      <c r="F25" s="279"/>
      <c r="G25" s="279"/>
      <c r="H25" s="279"/>
      <c r="I25" s="279"/>
      <c r="J25" s="279"/>
      <c r="K25" s="64" t="str">
        <f>$E13</f>
        <v>NA</v>
      </c>
    </row>
    <row r="26" spans="1:11" ht="30" customHeight="1" thickBot="1" x14ac:dyDescent="0.3">
      <c r="A26" s="274" t="s">
        <v>138</v>
      </c>
      <c r="B26" s="275"/>
      <c r="C26" s="275"/>
      <c r="D26" s="275"/>
      <c r="E26" s="275"/>
      <c r="F26" s="275"/>
      <c r="G26" s="275"/>
      <c r="H26" s="275"/>
      <c r="I26" s="275"/>
      <c r="J26" s="276"/>
      <c r="K26" s="64" t="str">
        <f>IFERROR(AVERAGE('Fichier analyse'!$O13:$O14),"NA")</f>
        <v>NA</v>
      </c>
    </row>
    <row r="27" spans="1:11" ht="20.100000000000001" customHeight="1" thickBot="1" x14ac:dyDescent="0.3">
      <c r="A27" s="277" t="s">
        <v>121</v>
      </c>
      <c r="B27" s="277"/>
      <c r="C27" s="277"/>
      <c r="D27" s="277"/>
      <c r="E27" s="277"/>
      <c r="F27" s="277"/>
      <c r="G27" s="277"/>
      <c r="H27" s="277"/>
      <c r="I27" s="277"/>
      <c r="J27" s="277"/>
      <c r="K27" s="64" t="str">
        <f>IFERROR(AVERAGE('Fichier analyse'!$O15:$O17),"NA")</f>
        <v>NA</v>
      </c>
    </row>
    <row r="28" spans="1:11" ht="20.100000000000001" customHeight="1" thickBot="1" x14ac:dyDescent="0.3">
      <c r="A28" s="278" t="s">
        <v>122</v>
      </c>
      <c r="B28" s="278"/>
      <c r="C28" s="278"/>
      <c r="D28" s="278"/>
      <c r="E28" s="278"/>
      <c r="F28" s="278"/>
      <c r="G28" s="278"/>
      <c r="H28" s="278"/>
      <c r="I28" s="278"/>
      <c r="J28" s="278"/>
      <c r="K28" s="64" t="str">
        <f>IFERROR(('Fichier analyse'!$O24),"NA")</f>
        <v>NA</v>
      </c>
    </row>
    <row r="29" spans="1:11" ht="20.100000000000001" customHeight="1" thickBot="1" x14ac:dyDescent="0.3">
      <c r="A29" s="277" t="s">
        <v>123</v>
      </c>
      <c r="B29" s="277"/>
      <c r="C29" s="277"/>
      <c r="D29" s="277"/>
      <c r="E29" s="277"/>
      <c r="F29" s="277"/>
      <c r="G29" s="277"/>
      <c r="H29" s="277"/>
      <c r="I29" s="277"/>
      <c r="J29" s="277"/>
      <c r="K29" s="64" t="str">
        <f>$E14</f>
        <v>NA</v>
      </c>
    </row>
    <row r="30" spans="1:11" ht="20.100000000000001" customHeight="1" thickBot="1" x14ac:dyDescent="0.3">
      <c r="A30" s="278" t="s">
        <v>124</v>
      </c>
      <c r="B30" s="277"/>
      <c r="C30" s="277"/>
      <c r="D30" s="277"/>
      <c r="E30" s="277"/>
      <c r="F30" s="277"/>
      <c r="G30" s="277"/>
      <c r="H30" s="277"/>
      <c r="I30" s="277"/>
      <c r="J30" s="277"/>
      <c r="K30" s="64" t="str">
        <f>$E15</f>
        <v>NA</v>
      </c>
    </row>
    <row r="31" spans="1:11" ht="20.100000000000001" customHeight="1" thickBot="1" x14ac:dyDescent="0.3">
      <c r="A31" s="284" t="s">
        <v>125</v>
      </c>
      <c r="B31" s="278"/>
      <c r="C31" s="278"/>
      <c r="D31" s="278"/>
      <c r="E31" s="278"/>
      <c r="F31" s="278"/>
      <c r="G31" s="278"/>
      <c r="H31" s="278"/>
      <c r="I31" s="278"/>
      <c r="J31" s="278"/>
      <c r="K31" s="167" t="str">
        <f>IFERROR(AVERAGE('Fichier analyse'!$O25:$O28),"NA")</f>
        <v>NA</v>
      </c>
    </row>
    <row r="32" spans="1:11" ht="20.100000000000001" customHeight="1" thickBot="1" x14ac:dyDescent="0.3">
      <c r="A32" s="277" t="s">
        <v>126</v>
      </c>
      <c r="B32" s="278"/>
      <c r="C32" s="278"/>
      <c r="D32" s="278"/>
      <c r="E32" s="278"/>
      <c r="F32" s="278"/>
      <c r="G32" s="278"/>
      <c r="H32" s="278"/>
      <c r="I32" s="278"/>
      <c r="J32" s="278"/>
      <c r="K32" s="64" t="str">
        <f>IFERROR(AVERAGE('Fichier analyse'!$O29:$O34),"NA")</f>
        <v>NA</v>
      </c>
    </row>
    <row r="33" spans="1:17" ht="20.100000000000001" customHeight="1" thickBot="1" x14ac:dyDescent="0.3">
      <c r="A33" s="273" t="s">
        <v>127</v>
      </c>
      <c r="B33" s="273"/>
      <c r="C33" s="273"/>
      <c r="D33" s="273"/>
      <c r="E33" s="273"/>
      <c r="F33" s="273"/>
      <c r="G33" s="273"/>
      <c r="H33" s="273"/>
      <c r="I33" s="273"/>
      <c r="J33" s="273"/>
      <c r="K33" s="64" t="str">
        <f>IFERROR(AVERAGE('Fichier analyse'!$O35:$O45),"NA")</f>
        <v>NA</v>
      </c>
    </row>
    <row r="34" spans="1:17" ht="20.100000000000001" customHeight="1" thickBot="1" x14ac:dyDescent="0.3">
      <c r="A34" s="280" t="s">
        <v>128</v>
      </c>
      <c r="B34" s="273"/>
      <c r="C34" s="273"/>
      <c r="D34" s="273"/>
      <c r="E34" s="273"/>
      <c r="F34" s="273"/>
      <c r="G34" s="273"/>
      <c r="H34" s="273"/>
      <c r="I34" s="273"/>
      <c r="J34" s="273"/>
      <c r="K34" s="167" t="str">
        <f>IFERROR(AVERAGE('Fichier analyse'!$O46:$O52),"NA")</f>
        <v>NA</v>
      </c>
    </row>
    <row r="35" spans="1:17" ht="20.100000000000001" customHeight="1" thickBot="1" x14ac:dyDescent="0.3">
      <c r="A35" s="280" t="s">
        <v>129</v>
      </c>
      <c r="B35" s="273"/>
      <c r="C35" s="273"/>
      <c r="D35" s="273"/>
      <c r="E35" s="273"/>
      <c r="F35" s="273"/>
      <c r="G35" s="273"/>
      <c r="H35" s="273"/>
      <c r="I35" s="273"/>
      <c r="J35" s="273"/>
      <c r="K35" s="167" t="str">
        <f>IFERROR(AVERAGE('Fichier analyse'!$O53:$O57),"NA")</f>
        <v>NA</v>
      </c>
    </row>
    <row r="36" spans="1:17" ht="20.100000000000001" customHeight="1" thickBot="1" x14ac:dyDescent="0.3">
      <c r="A36" s="283" t="s">
        <v>130</v>
      </c>
      <c r="B36" s="273"/>
      <c r="C36" s="273"/>
      <c r="D36" s="273"/>
      <c r="E36" s="273"/>
      <c r="F36" s="273"/>
      <c r="G36" s="273"/>
      <c r="H36" s="273"/>
      <c r="I36" s="273"/>
      <c r="J36" s="273"/>
      <c r="K36" s="64" t="str">
        <f>IFERROR(AVERAGE('Fichier analyse'!$O58:$O61),"NA")</f>
        <v>NA</v>
      </c>
    </row>
    <row r="37" spans="1:17" ht="20.100000000000001" customHeight="1" thickBot="1" x14ac:dyDescent="0.3">
      <c r="A37" s="280" t="s">
        <v>131</v>
      </c>
      <c r="B37" s="273"/>
      <c r="C37" s="273"/>
      <c r="D37" s="273"/>
      <c r="E37" s="273"/>
      <c r="F37" s="273"/>
      <c r="G37" s="273"/>
      <c r="H37" s="273"/>
      <c r="I37" s="273"/>
      <c r="J37" s="273"/>
      <c r="K37" s="167" t="str">
        <f>IFERROR(AVERAGE('Fichier analyse'!$O62:$O63),"NA")</f>
        <v>NA</v>
      </c>
    </row>
    <row r="38" spans="1:17" ht="20.100000000000001" customHeight="1" thickBot="1" x14ac:dyDescent="0.3">
      <c r="A38" s="281" t="s">
        <v>132</v>
      </c>
      <c r="B38" s="281"/>
      <c r="C38" s="281"/>
      <c r="D38" s="281"/>
      <c r="E38" s="281"/>
      <c r="F38" s="281"/>
      <c r="G38" s="281"/>
      <c r="H38" s="281"/>
      <c r="I38" s="281"/>
      <c r="J38" s="281"/>
      <c r="K38" s="64" t="str">
        <f>$E16</f>
        <v>NA</v>
      </c>
    </row>
    <row r="39" spans="1:17" ht="20.100000000000001" customHeight="1" thickBot="1" x14ac:dyDescent="0.3">
      <c r="A39" s="273" t="s">
        <v>133</v>
      </c>
      <c r="B39" s="273"/>
      <c r="C39" s="273"/>
      <c r="D39" s="273"/>
      <c r="E39" s="273"/>
      <c r="F39" s="273"/>
      <c r="G39" s="273"/>
      <c r="H39" s="273"/>
      <c r="I39" s="273"/>
      <c r="J39" s="273"/>
      <c r="K39" s="64" t="str">
        <f>IFERROR(AVERAGE('Fichier analyse'!$O65:$O70),"NA")</f>
        <v>NA</v>
      </c>
    </row>
    <row r="40" spans="1:17" ht="20.100000000000001" customHeight="1" thickBot="1" x14ac:dyDescent="0.3">
      <c r="A40" s="279" t="s">
        <v>134</v>
      </c>
      <c r="B40" s="279"/>
      <c r="C40" s="279"/>
      <c r="D40" s="279"/>
      <c r="E40" s="279"/>
      <c r="F40" s="279"/>
      <c r="G40" s="279"/>
      <c r="H40" s="279"/>
      <c r="I40" s="279"/>
      <c r="J40" s="279"/>
      <c r="K40" s="66" t="str">
        <f>$E17</f>
        <v>NA</v>
      </c>
    </row>
    <row r="41" spans="1:17" ht="20.100000000000001" customHeight="1" thickBot="1" x14ac:dyDescent="0.3">
      <c r="A41" s="273" t="s">
        <v>135</v>
      </c>
      <c r="B41" s="273"/>
      <c r="C41" s="273"/>
      <c r="D41" s="273"/>
      <c r="E41" s="273"/>
      <c r="F41" s="273"/>
      <c r="G41" s="273"/>
      <c r="H41" s="273"/>
      <c r="I41" s="273"/>
      <c r="J41" s="273"/>
      <c r="K41" s="66" t="str">
        <f>IFERROR(AVERAGE('Fichier analyse'!$O72),"NA")</f>
        <v>NA</v>
      </c>
    </row>
    <row r="42" spans="1:17" ht="15.6" customHeight="1" x14ac:dyDescent="0.25">
      <c r="A42" s="39"/>
      <c r="B42" s="39"/>
      <c r="C42" s="39"/>
      <c r="D42" s="39"/>
      <c r="E42" s="39"/>
      <c r="F42" s="39"/>
      <c r="G42" s="39"/>
      <c r="H42" s="39"/>
      <c r="I42" s="39"/>
      <c r="J42" s="39"/>
      <c r="K42" s="38"/>
    </row>
    <row r="43" spans="1:17" x14ac:dyDescent="0.25">
      <c r="E43" s="22"/>
      <c r="K43" s="20"/>
      <c r="M43" s="1"/>
      <c r="Q43" s="20"/>
    </row>
    <row r="44" spans="1:17" ht="15.75" thickBot="1" x14ac:dyDescent="0.3">
      <c r="E44" s="22"/>
      <c r="K44" s="20"/>
      <c r="M44" s="1"/>
      <c r="Q44" s="20"/>
    </row>
    <row r="45" spans="1:17" ht="27" customHeight="1" thickBot="1" x14ac:dyDescent="0.3">
      <c r="A45" s="319" t="s">
        <v>136</v>
      </c>
      <c r="B45" s="320"/>
      <c r="C45" s="320"/>
      <c r="D45" s="320"/>
      <c r="E45" s="320"/>
      <c r="F45" s="320"/>
      <c r="G45" s="320"/>
      <c r="H45" s="320"/>
      <c r="I45" s="320"/>
      <c r="J45" s="320"/>
      <c r="K45" s="321"/>
      <c r="M45" s="1"/>
      <c r="Q45" s="20"/>
    </row>
    <row r="46" spans="1:17" x14ac:dyDescent="0.25">
      <c r="K46" s="20"/>
    </row>
    <row r="47" spans="1:17" x14ac:dyDescent="0.25">
      <c r="K47" s="20"/>
    </row>
    <row r="48" spans="1:17" x14ac:dyDescent="0.25">
      <c r="K48" s="20"/>
    </row>
    <row r="49" spans="11:11" x14ac:dyDescent="0.25">
      <c r="K49" s="20"/>
    </row>
  </sheetData>
  <mergeCells count="27">
    <mergeCell ref="A1:E1"/>
    <mergeCell ref="F1:K1"/>
    <mergeCell ref="A3:K3"/>
    <mergeCell ref="A20:K20"/>
    <mergeCell ref="A22:B22"/>
    <mergeCell ref="C22:J22"/>
    <mergeCell ref="A21:K21"/>
    <mergeCell ref="A33:J33"/>
    <mergeCell ref="A34:J34"/>
    <mergeCell ref="A35:J35"/>
    <mergeCell ref="A36:J36"/>
    <mergeCell ref="A37:J37"/>
    <mergeCell ref="A45:K45"/>
    <mergeCell ref="A38:J38"/>
    <mergeCell ref="A39:J39"/>
    <mergeCell ref="A40:J40"/>
    <mergeCell ref="A41:J41"/>
    <mergeCell ref="A30:J30"/>
    <mergeCell ref="A31:J31"/>
    <mergeCell ref="A32:J32"/>
    <mergeCell ref="A26:J26"/>
    <mergeCell ref="A23:J23"/>
    <mergeCell ref="A24:J24"/>
    <mergeCell ref="A25:J25"/>
    <mergeCell ref="A27:J27"/>
    <mergeCell ref="A28:J28"/>
    <mergeCell ref="A29:J29"/>
  </mergeCells>
  <conditionalFormatting sqref="K23:K42">
    <cfRule type="containsText" dxfId="2" priority="1" operator="containsText" text="Non applicable">
      <formula>NOT(ISERROR(SEARCH("Non applicable",K23)))</formula>
    </cfRule>
    <cfRule type="containsText" dxfId="1" priority="2" operator="containsText" text="NON">
      <formula>NOT(ISERROR(SEARCH("NON",K23)))</formula>
    </cfRule>
    <cfRule type="containsText" dxfId="0" priority="3" operator="containsText" text="OUI">
      <formula>NOT(ISERROR(SEARCH("OUI",K23)))</formula>
    </cfRule>
  </conditionalFormatting>
  <pageMargins left="0.11811023622047245" right="0.11811023622047245" top="0.59055118110236227" bottom="0.19685039370078741" header="0.11811023622047245" footer="0.31496062992125984"/>
  <pageSetup paperSize="9" orientation="landscape" r:id="rId1"/>
  <headerFooter>
    <oddHeader>&amp;C&amp;G</oddHeader>
  </headerFooter>
  <drawing r:id="rId2"/>
  <legacyDrawingHF r:id="rId3"/>
  <tableParts count="2">
    <tablePart r:id="rId4"/>
    <tablePart r:id="rId5"/>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12"/>
  <dimension ref="A1:B4"/>
  <sheetViews>
    <sheetView workbookViewId="0">
      <selection activeCell="D13" sqref="D13"/>
    </sheetView>
  </sheetViews>
  <sheetFormatPr baseColWidth="10" defaultRowHeight="15" x14ac:dyDescent="0.25"/>
  <sheetData>
    <row r="1" spans="1:2" x14ac:dyDescent="0.25">
      <c r="A1" t="s">
        <v>11</v>
      </c>
      <c r="B1" t="s">
        <v>82</v>
      </c>
    </row>
    <row r="2" spans="1:2" x14ac:dyDescent="0.25">
      <c r="A2" t="s">
        <v>12</v>
      </c>
      <c r="B2" t="s">
        <v>12</v>
      </c>
    </row>
    <row r="3" spans="1:2" x14ac:dyDescent="0.25">
      <c r="A3" t="s">
        <v>13</v>
      </c>
      <c r="B3" t="s">
        <v>13</v>
      </c>
    </row>
    <row r="4" spans="1:2" x14ac:dyDescent="0.25">
      <c r="B4" t="s">
        <v>14</v>
      </c>
    </row>
  </sheetData>
  <dataValidations count="1">
    <dataValidation type="list" allowBlank="1" showInputMessage="1" showErrorMessage="1" sqref="A2:B3 B4" xr:uid="{00000000-0002-0000-0900-000000000000}">
      <formula1>$A$2:$A$3</formula1>
    </dataValidation>
  </dataValidations>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10</vt:i4>
      </vt:variant>
      <vt:variant>
        <vt:lpstr>Plages nommées</vt:lpstr>
      </vt:variant>
      <vt:variant>
        <vt:i4>6</vt:i4>
      </vt:variant>
    </vt:vector>
  </HeadingPairs>
  <TitlesOfParts>
    <vt:vector size="16" baseType="lpstr">
      <vt:lpstr>Mode d'emploi</vt:lpstr>
      <vt:lpstr>Informations générales</vt:lpstr>
      <vt:lpstr>Audit croisé - Service 1</vt:lpstr>
      <vt:lpstr>Entretien patient - Service 1</vt:lpstr>
      <vt:lpstr>Résultats - Service 1</vt:lpstr>
      <vt:lpstr>Fichier analyse</vt:lpstr>
      <vt:lpstr>Audit croisé - Service 2</vt:lpstr>
      <vt:lpstr>Entretien patient - Service 2</vt:lpstr>
      <vt:lpstr>Résultats - Service 2</vt:lpstr>
      <vt:lpstr>Feuille2</vt:lpstr>
      <vt:lpstr>'Audit croisé - Service 1'!Zone_d_impression</vt:lpstr>
      <vt:lpstr>'Audit croisé - Service 2'!Zone_d_impression</vt:lpstr>
      <vt:lpstr>'Entretien patient - Service 1'!Zone_d_impression</vt:lpstr>
      <vt:lpstr>'Entretien patient - Service 2'!Zone_d_impression</vt:lpstr>
      <vt:lpstr>'Résultats - Service 1'!Zone_d_impression</vt:lpstr>
      <vt:lpstr>'Résultats - Service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Eloïse Cornet</dc:creator>
  <cp:lastModifiedBy>LECAPITAINE, Lucie (ARS-NORMANDIE/OMEDIT)</cp:lastModifiedBy>
  <cp:lastPrinted>2026-02-26T11:04:45Z</cp:lastPrinted>
  <dcterms:created xsi:type="dcterms:W3CDTF">2021-11-26T15:14:30Z</dcterms:created>
  <dcterms:modified xsi:type="dcterms:W3CDTF">2026-03-02T11:17:31Z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2025-08-18T09:39:22Z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605523f1-6513-4546-b5d4-5a2b9feba477</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